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 for study\MOS 2016\MOS2016_Van\Excel specialist\"/>
    </mc:Choice>
  </mc:AlternateContent>
  <bookViews>
    <workbookView xWindow="0" yWindow="0" windowWidth="20490" windowHeight="7665"/>
  </bookViews>
  <sheets>
    <sheet name="Order detail" sheetId="1" r:id="rId1"/>
    <sheet name="Toy order" sheetId="2" r:id="rId2"/>
    <sheet name="other" sheetId="3" r:id="rId3"/>
  </sheets>
  <externalReferences>
    <externalReference r:id="rId4"/>
  </externalReferences>
  <definedNames>
    <definedName name="_xlchart.v1.0" hidden="1">[1]Project7!#REF!</definedName>
    <definedName name="_xlchart.v1.1" hidden="1">[1]Project7!#REF!</definedName>
    <definedName name="_xlchart.v1.2" hidden="1">[1]Project7!#REF!</definedName>
    <definedName name="ExternalData_1" localSheetId="0" hidden="1">'Order detail'!$A$1:$J$78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3" l="1"/>
  <c r="B8" i="3"/>
  <c r="D7" i="3"/>
  <c r="D6" i="3"/>
  <c r="D5" i="3"/>
  <c r="D4" i="3"/>
  <c r="D3" i="3"/>
  <c r="D2" i="3"/>
  <c r="D8" i="3" s="1"/>
  <c r="D9" i="2" l="1"/>
  <c r="D8" i="2"/>
  <c r="E8" i="2" s="1"/>
  <c r="F8" i="2" s="1"/>
  <c r="D7" i="2"/>
  <c r="E7" i="2" s="1"/>
  <c r="F7" i="2" s="1"/>
  <c r="D6" i="2"/>
  <c r="D5" i="2"/>
  <c r="D4" i="2"/>
  <c r="E4" i="2" s="1"/>
  <c r="F4" i="2" s="1"/>
  <c r="D3" i="2"/>
  <c r="E3" i="2" s="1"/>
  <c r="F3" i="2" s="1"/>
  <c r="D2" i="2"/>
  <c r="E2" i="2" l="1"/>
  <c r="E6" i="2"/>
  <c r="F6" i="2" s="1"/>
  <c r="E5" i="2"/>
  <c r="F5" i="2" s="1"/>
  <c r="E9" i="2"/>
  <c r="F9" i="2" s="1"/>
  <c r="F2" i="2" l="1"/>
  <c r="F10" i="2" s="1"/>
  <c r="J78" i="1" l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connections.xml><?xml version="1.0" encoding="utf-8"?>
<connections xmlns="http://schemas.openxmlformats.org/spreadsheetml/2006/main">
  <connection id="1" keepAlive="1" name="Power Query - Products" description="Connection to the 'Products' query in the workbook." type="5" refreshedVersion="5" background="1" saveData="1">
    <dbPr connection="Provider=Microsoft.Mashup.OleDb.1;Data Source=$EmbeddedMashup(ad88bde0-0be2-48c7-b3f5-9de4f773bddf)$;Location=Products;Extended Properties=&quot;UEsDBBQAAgAIALKkh0US1vXXqgAAAPkAAAASABwAQ29uZmlnL1BhY2thZ2UueG1sIKIYACigFAAAAAAAAAAAAAAAAAAAAAAAAAAAAIWPTQ6CMBSEr0K655UWf5A8ysKtJCZE47bBCo1QDC3C3Vx4JK+giWLcuZv58i1mHrc7pmNTe1fVWd2ahDAIiKdM0R61KRPSu5MfkVTgVhZnWSrvJRsbj/aYkMq5S0zpMAwwhNB2JeVBwOgh2+RFpRpJvrL+L/vaWCdNoYjA/XuM4MAiCKPlDDhDOlHMtJkygzmEfLWAAOkPxnVfu75TQhl/lyOdKtLPDfEEUEsDBBQAAgAIALKkh0U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ypIdF1Nue5M0AAAAvAQAAEwAcAEZvcm11bGFzL1NlY3Rpb24xLm0gohgAKKAUAAAAAAAAAAAAAAAAAAAAAAAAAAAAdY5Ba8JAEIXvgfyHZbwohCzSW8WT0qMWU3oRKdvdwSxsMmF2EhHxv3dDtD11LjO8x/veRLTiqVXVtJerPMuzWBtGp96ZXG8lqrUKKHmm0lTUs8Wk7LdGTPmG6OZQi3SvWkfkwVuMJbnRIz7rzxe9I5b64lv3d5VxsBoWxYR81iwTdcLfjjvT4BqeDpzux7Hu9EjM4IANDenFDYW+aSOk6If5DlhOxkOe/6KLG2yM4Jn4CoWCPTvkry2K8SGOQtV3XfDIcF/kmW//q1n9AFBLAQItABQAAgAIALKkh0US1vXXqgAAAPkAAAASAAAAAAAAAAAAAAAAAAAAAABDb25maWcvUGFja2FnZS54bWxQSwECLQAUAAIACACypIdFD8rpq6QAAADpAAAAEwAAAAAAAAAAAAAAAAD2AAAAW0NvbnRlbnRfVHlwZXNdLnhtbFBLAQItABQAAgAIALKkh0XU257kzQAAAC8BAAATAAAAAAAAAAAAAAAAAOcBAABGb3JtdWxhcy9TZWN0aW9uMS5tUEsFBgAAAAADAAMAwgAAAAEDAAAAAA==&quot;" command="SELECT * FROM [Products]" commandType="4"/>
  </connection>
</connections>
</file>

<file path=xl/sharedStrings.xml><?xml version="1.0" encoding="utf-8"?>
<sst xmlns="http://schemas.openxmlformats.org/spreadsheetml/2006/main" count="271" uniqueCount="170">
  <si>
    <t>CustomerID</t>
  </si>
  <si>
    <t>CustomerName</t>
  </si>
  <si>
    <t>SupplierID</t>
  </si>
  <si>
    <t>CategoryID</t>
  </si>
  <si>
    <t>QuantityPerUnit</t>
  </si>
  <si>
    <t>UnitPrice</t>
  </si>
  <si>
    <t>Region</t>
  </si>
  <si>
    <t>OrderAmount</t>
  </si>
  <si>
    <t>OrderDate</t>
  </si>
  <si>
    <t>Total</t>
  </si>
  <si>
    <t>Order Amount Average</t>
  </si>
  <si>
    <t>Simon Arman</t>
  </si>
  <si>
    <t>10 boxes x 20 bags</t>
  </si>
  <si>
    <t>Korea</t>
  </si>
  <si>
    <t>Average</t>
  </si>
  <si>
    <t>Barbara Bartholomew</t>
  </si>
  <si>
    <t>24 - 12 oz bottles</t>
  </si>
  <si>
    <t>China</t>
  </si>
  <si>
    <t>Alice Childs</t>
  </si>
  <si>
    <t>12 - 550 ml bottles</t>
  </si>
  <si>
    <t>Vietnam</t>
  </si>
  <si>
    <t>Maximum Total</t>
  </si>
  <si>
    <t>Linda Greenburg</t>
  </si>
  <si>
    <t>48 - 6 oz jars</t>
  </si>
  <si>
    <t>Japan</t>
  </si>
  <si>
    <t>Maximum</t>
  </si>
  <si>
    <t>Sam Lundquist</t>
  </si>
  <si>
    <t>36 boxes</t>
  </si>
  <si>
    <t>Thailand</t>
  </si>
  <si>
    <t>Michael Mc Tague</t>
  </si>
  <si>
    <t>12 - 8 oz jars</t>
  </si>
  <si>
    <t>Antonio Quayle</t>
  </si>
  <si>
    <t>12 - 1 lb pkgs.</t>
  </si>
  <si>
    <t>Orlando Rivena</t>
  </si>
  <si>
    <t>12 - 12 oz jars</t>
  </si>
  <si>
    <t>Oscar Stark</t>
  </si>
  <si>
    <t>18 - 500 g pkgs.</t>
  </si>
  <si>
    <t>Maria Unger</t>
  </si>
  <si>
    <t>12 - 200 ml jars</t>
  </si>
  <si>
    <t>Caroline Hanover</t>
  </si>
  <si>
    <t>1 kg pkg.</t>
  </si>
  <si>
    <t>Enrique Jaen</t>
  </si>
  <si>
    <t>10 - 500 g pkgs.</t>
  </si>
  <si>
    <t>Alana Monder</t>
  </si>
  <si>
    <t>2 kg box</t>
  </si>
  <si>
    <t>Chika Innoue</t>
  </si>
  <si>
    <t>40 - 100 g pkgs.</t>
  </si>
  <si>
    <t>Taiwan</t>
  </si>
  <si>
    <t>Maureen Ryan</t>
  </si>
  <si>
    <t>24 - 250 ml bottles</t>
  </si>
  <si>
    <t>Hongkong</t>
  </si>
  <si>
    <t>John Clark</t>
  </si>
  <si>
    <t>32 - 500 g boxes</t>
  </si>
  <si>
    <t>Amanda Rapp</t>
  </si>
  <si>
    <t>20 - 1 kg tins</t>
  </si>
  <si>
    <t>Cathy Booth</t>
  </si>
  <si>
    <t>16 kg pkg.</t>
  </si>
  <si>
    <t>Jim Diehl</t>
  </si>
  <si>
    <t>10 boxes x 12 pieces</t>
  </si>
  <si>
    <t>Elizabeth Smith</t>
  </si>
  <si>
    <t>30 gift boxes</t>
  </si>
  <si>
    <t>Katie Merkley</t>
  </si>
  <si>
    <t>24 pkgs. x 4 pieces</t>
  </si>
  <si>
    <t>Beth Cuzens</t>
  </si>
  <si>
    <t>24 - 500 g pkgs.</t>
  </si>
  <si>
    <t>Aidan Quionski</t>
  </si>
  <si>
    <t>12 - 250 g pkgs.</t>
  </si>
  <si>
    <t>Abby Johnson</t>
  </si>
  <si>
    <t>12 - 355 ml cans</t>
  </si>
  <si>
    <t>Alice Trembleye</t>
  </si>
  <si>
    <t>20 - 450 g glasses</t>
  </si>
  <si>
    <t>Adame Clarke</t>
  </si>
  <si>
    <t>100 - 250 g bags</t>
  </si>
  <si>
    <t>Alysa Jones</t>
  </si>
  <si>
    <t>100 - 100 g pieces</t>
  </si>
  <si>
    <t>Adolp Lee</t>
  </si>
  <si>
    <t>25 - 825 g cans</t>
  </si>
  <si>
    <t>Alexis Quayle</t>
  </si>
  <si>
    <t>50 bags x 30 sausgs.</t>
  </si>
  <si>
    <t>Abrille Aravia</t>
  </si>
  <si>
    <t>10 - 200 g glasses</t>
  </si>
  <si>
    <t>Alamar Bazalde</t>
  </si>
  <si>
    <t>12 - 100 g pkgs</t>
  </si>
  <si>
    <t>Camiria Trembleye</t>
  </si>
  <si>
    <t>24 - 200 g pkgs.</t>
  </si>
  <si>
    <t>Consuelo Clarisse</t>
  </si>
  <si>
    <t>500 g</t>
  </si>
  <si>
    <t>Alysa Ronalze</t>
  </si>
  <si>
    <t>Muhammed MacIntyre</t>
  </si>
  <si>
    <t>Barry French</t>
  </si>
  <si>
    <t>24 - 250 g  jars</t>
  </si>
  <si>
    <t>Carl Jackson</t>
  </si>
  <si>
    <t>12 - 500 g pkgs.</t>
  </si>
  <si>
    <t>Monica Federle</t>
  </si>
  <si>
    <t>12 - 75 cl bottles</t>
  </si>
  <si>
    <t>Dorothy Badders</t>
  </si>
  <si>
    <t>750 cc per bottle</t>
  </si>
  <si>
    <t>Carlos Daly</t>
  </si>
  <si>
    <t>24 - 4 oz tins</t>
  </si>
  <si>
    <t>Claudia Miner</t>
  </si>
  <si>
    <t>12 - 12 oz cans</t>
  </si>
  <si>
    <t>Neola Schneider</t>
  </si>
  <si>
    <t>32 - 1 kg pkgs.</t>
  </si>
  <si>
    <t>Allen Rosenblatt</t>
  </si>
  <si>
    <t>16 - 500 g tins</t>
  </si>
  <si>
    <t>Sylvia Foulston</t>
  </si>
  <si>
    <t>20 - 2 kg bags</t>
  </si>
  <si>
    <t>Jim Radford</t>
  </si>
  <si>
    <t>1k pkg.</t>
  </si>
  <si>
    <t>Don Miller</t>
  </si>
  <si>
    <t>4 - 450 g glasses</t>
  </si>
  <si>
    <t>Annie Cyprus</t>
  </si>
  <si>
    <t>10 - 4 oz boxes</t>
  </si>
  <si>
    <t>Carl Ludwig</t>
  </si>
  <si>
    <t>10 pkgs.</t>
  </si>
  <si>
    <t>24 - 50 g pkgs.</t>
  </si>
  <si>
    <t>12 - 100 g bars</t>
  </si>
  <si>
    <t>50 - 300 g pkgs.</t>
  </si>
  <si>
    <t>16 - 2 kg boxes</t>
  </si>
  <si>
    <t>48 pieces</t>
  </si>
  <si>
    <t>16 pies</t>
  </si>
  <si>
    <t>24 boxes x 2 pies</t>
  </si>
  <si>
    <t>24 - 250 g pkgs.</t>
  </si>
  <si>
    <t>24 pieces</t>
  </si>
  <si>
    <t>5 kg pkg.</t>
  </si>
  <si>
    <t>15 - 300 g rounds</t>
  </si>
  <si>
    <t>24 - 500 ml bottles</t>
  </si>
  <si>
    <t>48 pies</t>
  </si>
  <si>
    <t>15 - 625 g jars</t>
  </si>
  <si>
    <t>20 bags x 4 pieces</t>
  </si>
  <si>
    <t>32 - 8 oz bottles</t>
  </si>
  <si>
    <t>Henry Goldwyn</t>
  </si>
  <si>
    <t>24 - 8 oz jars</t>
  </si>
  <si>
    <t>Frank Price</t>
  </si>
  <si>
    <t>Delfina Latchford</t>
  </si>
  <si>
    <t>10 boxes x 8 pieces</t>
  </si>
  <si>
    <t>Roy Skaria</t>
  </si>
  <si>
    <t>10 kg pkg.</t>
  </si>
  <si>
    <t>Jack O'Briant</t>
  </si>
  <si>
    <t>24 - 355 ml bottles</t>
  </si>
  <si>
    <t>24 - 150 g jars</t>
  </si>
  <si>
    <t>24 - 0.5 l bottles</t>
  </si>
  <si>
    <t>500 ml</t>
  </si>
  <si>
    <t>Carl Weiss</t>
  </si>
  <si>
    <t>12 boxes</t>
  </si>
  <si>
    <t>Toys Ordered</t>
  </si>
  <si>
    <t>Price Each</t>
  </si>
  <si>
    <t>Q. Ordered</t>
  </si>
  <si>
    <t>Price</t>
  </si>
  <si>
    <t>Discount</t>
  </si>
  <si>
    <t>Final Price</t>
  </si>
  <si>
    <t>BBQ Barbie Doll</t>
  </si>
  <si>
    <t>Prince Eric Doll</t>
  </si>
  <si>
    <t>Princess Jasmine Doll</t>
  </si>
  <si>
    <t>Cinderella’s Coach</t>
  </si>
  <si>
    <t>Spiderman gloves</t>
  </si>
  <si>
    <t>Hama Bead Starter Kit</t>
  </si>
  <si>
    <t>Pink Heart Light Set</t>
  </si>
  <si>
    <t>Harry Potter Magic Set</t>
  </si>
  <si>
    <t>TOTAL</t>
  </si>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</sst>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/>
    <xf numFmtId="0" fontId="0" fillId="0" borderId="0" xfId="0" applyNumberFormat="1"/>
    <xf numFmtId="14" fontId="0" fillId="0" borderId="0" xfId="1" quotePrefix="1" applyNumberFormat="1" applyFont="1" applyFill="1"/>
    <xf numFmtId="0" fontId="2" fillId="2" borderId="0" xfId="0" applyFont="1" applyFill="1" applyAlignment="1">
      <alignment horizontal="center"/>
    </xf>
    <xf numFmtId="0" fontId="3" fillId="0" borderId="0" xfId="0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numFmt numFmtId="0" formatCode="General"/>
    </dxf>
    <dxf>
      <numFmt numFmtId="19" formatCode="m/d/yyyy"/>
      <fill>
        <patternFill patternType="none">
          <fgColor indexed="64"/>
          <bgColor indexed="65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</dxfs>
  <tableStyles count="1" defaultTableStyle="TableStyleMedium2" defaultPivotStyle="PivotStyleLight16">
    <tableStyle name="TableStyleQueryResult" pivot="0" count="3">
      <tableStyleElement type="wholeTable" dxfId="28"/>
      <tableStyleElement type="headerRow" dxfId="27"/>
      <tableStyleElement type="firstRowStripe" dxfId="2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jec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List of holidays"/>
      <sheetName val="Payment"/>
      <sheetName val="Project7"/>
      <sheetName val="Sheet7"/>
      <sheetName val="Contract"/>
      <sheetName val="Sales Order"/>
      <sheetName val="Project6"/>
      <sheetName val="Frequency"/>
      <sheetName val="Summary"/>
      <sheetName val="Project5"/>
      <sheetName val="Project4"/>
      <sheetName val="Project3"/>
      <sheetName val="Project2"/>
      <sheetName val="Project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12">
    <queryTableFields count="10">
      <queryTableField id="1" name="ProductID" tableColumnId="11"/>
      <queryTableField id="2" name="ProductName" tableColumnId="12"/>
      <queryTableField id="3" name="SupplierID" tableColumnId="13"/>
      <queryTableField id="4" name="CategoryID" tableColumnId="14"/>
      <queryTableField id="5" name="QuantityPerUnit" tableColumnId="15"/>
      <queryTableField id="6" name="UnitPrice" tableColumnId="16"/>
      <queryTableField id="11" dataBound="0" tableColumnId="1"/>
      <queryTableField id="7" name="UnitsInStock" tableColumnId="17"/>
      <queryTableField id="8" name="UnitsOnOrder" tableColumnId="18"/>
      <queryTableField id="9" name="ReorderLevel" tableColumnId="19"/>
    </queryTableFields>
    <queryTableDeletedFields count="1">
      <deletedField name="Discontinued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Products" displayName="Products" ref="A1:J78" tableType="queryTable" totalsRowShown="0" headerRowDxfId="25" dataDxfId="24">
  <autoFilter ref="A1:J78"/>
  <tableColumns count="10">
    <tableColumn id="11" uniqueName="11" name="CustomerID" queryTableFieldId="1" dataDxfId="23"/>
    <tableColumn id="12" uniqueName="12" name="CustomerName" queryTableFieldId="2" dataDxfId="22"/>
    <tableColumn id="13" uniqueName="13" name="SupplierID" queryTableFieldId="3" dataDxfId="21"/>
    <tableColumn id="14" uniqueName="14" name="CategoryID" queryTableFieldId="4" dataDxfId="20"/>
    <tableColumn id="15" uniqueName="15" name="QuantityPerUnit" queryTableFieldId="5" dataDxfId="19"/>
    <tableColumn id="16" uniqueName="16" name="UnitPrice" queryTableFieldId="6" dataDxfId="18"/>
    <tableColumn id="1" uniqueName="1" name="Region" queryTableFieldId="11" dataDxfId="17"/>
    <tableColumn id="17" uniqueName="17" name="OrderAmount" queryTableFieldId="7" dataDxfId="16"/>
    <tableColumn id="18" uniqueName="18" name="OrderDate" queryTableFieldId="8" dataDxfId="15" dataCellStyle="Comma"/>
    <tableColumn id="19" uniqueName="19" name="Total" queryTableFieldId="9" dataDxfId="14"/>
  </tableColumns>
  <tableStyleInfo name="TableStyleQueryResult" showFirstColumn="0" showLastColumn="0" showRowStripes="0" showColumnStripes="0"/>
</table>
</file>

<file path=xl/tables/table2.xml><?xml version="1.0" encoding="utf-8"?>
<table xmlns="http://schemas.openxmlformats.org/spreadsheetml/2006/main" id="2" name="Table2" displayName="Table2" ref="A1:F10" totalsRowCount="1" headerRowDxfId="6" dataDxfId="7">
  <autoFilter ref="A1:F9"/>
  <tableColumns count="6">
    <tableColumn id="1" name="Toys Ordered" totalsRowLabel="Total" dataDxfId="13" totalsRowDxfId="5"/>
    <tableColumn id="2" name="Price Each" dataDxfId="12" totalsRowDxfId="4"/>
    <tableColumn id="3" name="Q. Ordered" dataDxfId="11" totalsRowDxfId="3"/>
    <tableColumn id="4" name="Price" dataDxfId="10" totalsRowDxfId="2"/>
    <tableColumn id="5" name="Discount" dataDxfId="9" totalsRowDxfId="1"/>
    <tableColumn id="6" name="Final Price" totalsRowFunction="sum" dataDxfId="8" totalsRowDxfId="0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Berlin">
  <a:themeElements>
    <a:clrScheme name="Berlin">
      <a:dk1>
        <a:sysClr val="windowText" lastClr="000000"/>
      </a:dk1>
      <a:lt1>
        <a:sysClr val="window" lastClr="FFFFFF"/>
      </a:lt1>
      <a:dk2>
        <a:srgbClr val="9D360E"/>
      </a:dk2>
      <a:lt2>
        <a:srgbClr val="E7E6E6"/>
      </a:lt2>
      <a:accent1>
        <a:srgbClr val="F09415"/>
      </a:accent1>
      <a:accent2>
        <a:srgbClr val="C1B56B"/>
      </a:accent2>
      <a:accent3>
        <a:srgbClr val="4BAF73"/>
      </a:accent3>
      <a:accent4>
        <a:srgbClr val="5AA6C0"/>
      </a:accent4>
      <a:accent5>
        <a:srgbClr val="D17DF9"/>
      </a:accent5>
      <a:accent6>
        <a:srgbClr val="FA7E5C"/>
      </a:accent6>
      <a:hlink>
        <a:srgbClr val="FFAE3E"/>
      </a:hlink>
      <a:folHlink>
        <a:srgbClr val="FCC77E"/>
      </a:folHlink>
    </a:clrScheme>
    <a:fontScheme name="Berlin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erli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erlin" id="{7B5DBA9E-B069-418E-9360-A61BDD0615A4}" vid="{C0CBE056-4EF4-4D92-969E-947779DA7AA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workbookViewId="0">
      <selection activeCell="F10" sqref="F10"/>
    </sheetView>
  </sheetViews>
  <sheetFormatPr defaultRowHeight="15" x14ac:dyDescent="0.3"/>
  <cols>
    <col min="1" max="1" width="11.875" customWidth="1"/>
    <col min="2" max="2" width="21.375" customWidth="1"/>
    <col min="3" max="3" width="12.5" customWidth="1"/>
    <col min="4" max="4" width="12.875" customWidth="1"/>
    <col min="5" max="5" width="18.875" customWidth="1"/>
    <col min="6" max="6" width="11.5" customWidth="1"/>
    <col min="7" max="7" width="14.375" customWidth="1"/>
    <col min="8" max="8" width="16" customWidth="1"/>
    <col min="9" max="9" width="15.75" customWidth="1"/>
    <col min="10" max="10" width="15" customWidth="1"/>
    <col min="11" max="11" width="5.5" customWidth="1"/>
    <col min="12" max="12" width="10.625" customWidth="1"/>
    <col min="13" max="13" width="11.375" customWidth="1"/>
  </cols>
  <sheetData>
    <row r="1" spans="1:13" ht="16.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L1" s="3" t="s">
        <v>10</v>
      </c>
      <c r="M1" s="3"/>
    </row>
    <row r="2" spans="1:13" ht="16.5" x14ac:dyDescent="0.3">
      <c r="A2" s="4">
        <v>1</v>
      </c>
      <c r="B2" s="4" t="s">
        <v>11</v>
      </c>
      <c r="C2" s="4">
        <v>1</v>
      </c>
      <c r="D2" s="4">
        <v>1</v>
      </c>
      <c r="E2" s="4" t="s">
        <v>12</v>
      </c>
      <c r="F2" s="4">
        <v>18</v>
      </c>
      <c r="G2" s="4" t="s">
        <v>13</v>
      </c>
      <c r="H2" s="4">
        <v>39</v>
      </c>
      <c r="I2" s="5">
        <v>43386</v>
      </c>
      <c r="J2" s="4">
        <f>Products[[#This Row],[UnitPrice]]*Products[[#This Row],[OrderAmount]]</f>
        <v>702</v>
      </c>
      <c r="L2" t="s">
        <v>14</v>
      </c>
    </row>
    <row r="3" spans="1:13" ht="16.5" x14ac:dyDescent="0.3">
      <c r="A3" s="4">
        <v>2</v>
      </c>
      <c r="B3" s="4" t="s">
        <v>15</v>
      </c>
      <c r="C3" s="4">
        <v>1</v>
      </c>
      <c r="D3" s="4">
        <v>1</v>
      </c>
      <c r="E3" s="4" t="s">
        <v>16</v>
      </c>
      <c r="F3" s="4">
        <v>19</v>
      </c>
      <c r="G3" s="4" t="s">
        <v>17</v>
      </c>
      <c r="H3" s="4">
        <v>17</v>
      </c>
      <c r="I3" s="5">
        <v>42644</v>
      </c>
      <c r="J3" s="4">
        <f>Products[[#This Row],[UnitPrice]]*Products[[#This Row],[OrderAmount]]</f>
        <v>323</v>
      </c>
    </row>
    <row r="4" spans="1:13" ht="16.5" x14ac:dyDescent="0.3">
      <c r="A4" s="4">
        <v>3</v>
      </c>
      <c r="B4" s="4" t="s">
        <v>18</v>
      </c>
      <c r="C4" s="4">
        <v>1</v>
      </c>
      <c r="D4" s="4">
        <v>2</v>
      </c>
      <c r="E4" s="4" t="s">
        <v>19</v>
      </c>
      <c r="F4" s="4">
        <v>10</v>
      </c>
      <c r="G4" s="4" t="s">
        <v>20</v>
      </c>
      <c r="H4" s="4">
        <v>13</v>
      </c>
      <c r="I4" s="5">
        <v>42644</v>
      </c>
      <c r="J4" s="4">
        <f>Products[[#This Row],[UnitPrice]]*Products[[#This Row],[OrderAmount]]</f>
        <v>130</v>
      </c>
      <c r="L4" s="6" t="s">
        <v>21</v>
      </c>
      <c r="M4" s="6"/>
    </row>
    <row r="5" spans="1:13" ht="16.5" x14ac:dyDescent="0.3">
      <c r="A5" s="4">
        <v>4</v>
      </c>
      <c r="B5" s="4" t="s">
        <v>22</v>
      </c>
      <c r="C5" s="4">
        <v>2</v>
      </c>
      <c r="D5" s="4">
        <v>2</v>
      </c>
      <c r="E5" s="4" t="s">
        <v>23</v>
      </c>
      <c r="F5" s="4">
        <v>22</v>
      </c>
      <c r="G5" s="4" t="s">
        <v>24</v>
      </c>
      <c r="H5" s="4">
        <v>53</v>
      </c>
      <c r="I5" s="5">
        <v>42926</v>
      </c>
      <c r="J5" s="4">
        <f>Products[[#This Row],[UnitPrice]]*Products[[#This Row],[OrderAmount]]</f>
        <v>1166</v>
      </c>
      <c r="L5" t="s">
        <v>25</v>
      </c>
    </row>
    <row r="6" spans="1:13" ht="16.5" x14ac:dyDescent="0.3">
      <c r="A6" s="4">
        <v>5</v>
      </c>
      <c r="B6" s="4" t="s">
        <v>26</v>
      </c>
      <c r="C6" s="4">
        <v>2</v>
      </c>
      <c r="D6" s="4">
        <v>2</v>
      </c>
      <c r="E6" s="4" t="s">
        <v>27</v>
      </c>
      <c r="F6" s="4">
        <v>21.35</v>
      </c>
      <c r="G6" s="4" t="s">
        <v>28</v>
      </c>
      <c r="H6" s="4">
        <v>0</v>
      </c>
      <c r="I6" s="5">
        <v>43340</v>
      </c>
      <c r="J6" s="4">
        <f>Products[[#This Row],[UnitPrice]]*Products[[#This Row],[OrderAmount]]</f>
        <v>0</v>
      </c>
    </row>
    <row r="7" spans="1:13" ht="16.5" x14ac:dyDescent="0.3">
      <c r="A7" s="4">
        <v>6</v>
      </c>
      <c r="B7" s="4" t="s">
        <v>29</v>
      </c>
      <c r="C7" s="4">
        <v>3</v>
      </c>
      <c r="D7" s="4">
        <v>2</v>
      </c>
      <c r="E7" s="4" t="s">
        <v>30</v>
      </c>
      <c r="F7" s="4">
        <v>25</v>
      </c>
      <c r="G7" s="4" t="s">
        <v>13</v>
      </c>
      <c r="H7" s="4">
        <v>120</v>
      </c>
      <c r="I7" s="5">
        <v>43340</v>
      </c>
      <c r="J7" s="4">
        <f>Products[[#This Row],[UnitPrice]]*Products[[#This Row],[OrderAmount]]</f>
        <v>3000</v>
      </c>
    </row>
    <row r="8" spans="1:13" ht="16.5" x14ac:dyDescent="0.3">
      <c r="A8" s="4">
        <v>7</v>
      </c>
      <c r="B8" s="4" t="s">
        <v>31</v>
      </c>
      <c r="C8" s="4">
        <v>3</v>
      </c>
      <c r="D8" s="4">
        <v>7</v>
      </c>
      <c r="E8" s="4" t="s">
        <v>32</v>
      </c>
      <c r="F8" s="4">
        <v>30</v>
      </c>
      <c r="G8" s="4" t="s">
        <v>24</v>
      </c>
      <c r="H8" s="4">
        <v>15</v>
      </c>
      <c r="I8" s="5">
        <v>42903</v>
      </c>
      <c r="J8" s="4">
        <f>Products[[#This Row],[UnitPrice]]*Products[[#This Row],[OrderAmount]]</f>
        <v>450</v>
      </c>
    </row>
    <row r="9" spans="1:13" ht="16.5" x14ac:dyDescent="0.3">
      <c r="A9" s="4">
        <v>8</v>
      </c>
      <c r="B9" s="4" t="s">
        <v>33</v>
      </c>
      <c r="C9" s="4">
        <v>3</v>
      </c>
      <c r="D9" s="4">
        <v>2</v>
      </c>
      <c r="E9" s="4" t="s">
        <v>34</v>
      </c>
      <c r="F9" s="4">
        <v>40</v>
      </c>
      <c r="G9" s="4" t="s">
        <v>20</v>
      </c>
      <c r="H9" s="4">
        <v>6</v>
      </c>
      <c r="I9" s="5">
        <v>42903</v>
      </c>
      <c r="J9" s="4">
        <f>Products[[#This Row],[UnitPrice]]*Products[[#This Row],[OrderAmount]]</f>
        <v>240</v>
      </c>
    </row>
    <row r="10" spans="1:13" ht="16.5" x14ac:dyDescent="0.3">
      <c r="A10" s="4">
        <v>9</v>
      </c>
      <c r="B10" s="4" t="s">
        <v>35</v>
      </c>
      <c r="C10" s="4">
        <v>4</v>
      </c>
      <c r="D10" s="4">
        <v>6</v>
      </c>
      <c r="E10" s="4" t="s">
        <v>36</v>
      </c>
      <c r="F10" s="4">
        <v>97</v>
      </c>
      <c r="G10" s="4" t="s">
        <v>24</v>
      </c>
      <c r="H10" s="4">
        <v>29</v>
      </c>
      <c r="I10" s="5">
        <v>42818</v>
      </c>
      <c r="J10" s="4">
        <f>Products[[#This Row],[UnitPrice]]*Products[[#This Row],[OrderAmount]]</f>
        <v>2813</v>
      </c>
    </row>
    <row r="11" spans="1:13" ht="16.5" x14ac:dyDescent="0.3">
      <c r="A11" s="4">
        <v>10</v>
      </c>
      <c r="B11" s="4" t="s">
        <v>37</v>
      </c>
      <c r="C11" s="4">
        <v>4</v>
      </c>
      <c r="D11" s="4">
        <v>8</v>
      </c>
      <c r="E11" s="4" t="s">
        <v>38</v>
      </c>
      <c r="F11" s="4">
        <v>31</v>
      </c>
      <c r="G11" s="4" t="s">
        <v>17</v>
      </c>
      <c r="H11" s="4">
        <v>31</v>
      </c>
      <c r="I11" s="5">
        <v>43157</v>
      </c>
      <c r="J11" s="4">
        <f>Products[[#This Row],[UnitPrice]]*Products[[#This Row],[OrderAmount]]</f>
        <v>961</v>
      </c>
    </row>
    <row r="12" spans="1:13" ht="16.5" x14ac:dyDescent="0.3">
      <c r="A12" s="4">
        <v>11</v>
      </c>
      <c r="B12" s="4" t="s">
        <v>39</v>
      </c>
      <c r="C12" s="4">
        <v>5</v>
      </c>
      <c r="D12" s="4">
        <v>4</v>
      </c>
      <c r="E12" s="4" t="s">
        <v>40</v>
      </c>
      <c r="F12" s="4">
        <v>21</v>
      </c>
      <c r="G12" s="4" t="s">
        <v>17</v>
      </c>
      <c r="H12" s="4">
        <v>22</v>
      </c>
      <c r="I12" s="5">
        <v>43427</v>
      </c>
      <c r="J12" s="4">
        <f>Products[[#This Row],[UnitPrice]]*Products[[#This Row],[OrderAmount]]</f>
        <v>462</v>
      </c>
    </row>
    <row r="13" spans="1:13" ht="16.5" x14ac:dyDescent="0.3">
      <c r="A13" s="4">
        <v>12</v>
      </c>
      <c r="B13" s="4" t="s">
        <v>41</v>
      </c>
      <c r="C13" s="4">
        <v>5</v>
      </c>
      <c r="D13" s="4">
        <v>4</v>
      </c>
      <c r="E13" s="4" t="s">
        <v>42</v>
      </c>
      <c r="F13" s="4">
        <v>38</v>
      </c>
      <c r="G13" s="4" t="s">
        <v>17</v>
      </c>
      <c r="H13" s="4">
        <v>86</v>
      </c>
      <c r="I13" s="5">
        <v>43427</v>
      </c>
      <c r="J13" s="4">
        <f>Products[[#This Row],[UnitPrice]]*Products[[#This Row],[OrderAmount]]</f>
        <v>3268</v>
      </c>
    </row>
    <row r="14" spans="1:13" ht="16.5" x14ac:dyDescent="0.3">
      <c r="A14" s="4">
        <v>13</v>
      </c>
      <c r="B14" s="4" t="s">
        <v>43</v>
      </c>
      <c r="C14" s="4">
        <v>6</v>
      </c>
      <c r="D14" s="4">
        <v>8</v>
      </c>
      <c r="E14" s="4" t="s">
        <v>44</v>
      </c>
      <c r="F14" s="4">
        <v>6</v>
      </c>
      <c r="G14" s="4" t="s">
        <v>20</v>
      </c>
      <c r="H14" s="4">
        <v>24</v>
      </c>
      <c r="I14" s="5">
        <v>42529</v>
      </c>
      <c r="J14" s="4">
        <f>Products[[#This Row],[UnitPrice]]*Products[[#This Row],[OrderAmount]]</f>
        <v>144</v>
      </c>
    </row>
    <row r="15" spans="1:13" ht="16.5" x14ac:dyDescent="0.3">
      <c r="A15" s="4">
        <v>14</v>
      </c>
      <c r="B15" s="4" t="s">
        <v>45</v>
      </c>
      <c r="C15" s="4">
        <v>6</v>
      </c>
      <c r="D15" s="4">
        <v>7</v>
      </c>
      <c r="E15" s="4" t="s">
        <v>46</v>
      </c>
      <c r="F15" s="4">
        <v>23.25</v>
      </c>
      <c r="G15" s="4" t="s">
        <v>47</v>
      </c>
      <c r="H15" s="4">
        <v>35</v>
      </c>
      <c r="I15" s="5">
        <v>42529</v>
      </c>
      <c r="J15" s="4">
        <f>Products[[#This Row],[UnitPrice]]*Products[[#This Row],[OrderAmount]]</f>
        <v>813.75</v>
      </c>
    </row>
    <row r="16" spans="1:13" ht="16.5" x14ac:dyDescent="0.3">
      <c r="A16" s="4">
        <v>15</v>
      </c>
      <c r="B16" s="4" t="s">
        <v>48</v>
      </c>
      <c r="C16" s="4">
        <v>6</v>
      </c>
      <c r="D16" s="4">
        <v>2</v>
      </c>
      <c r="E16" s="4" t="s">
        <v>49</v>
      </c>
      <c r="F16" s="4">
        <v>15.5</v>
      </c>
      <c r="G16" s="4" t="s">
        <v>50</v>
      </c>
      <c r="H16" s="4">
        <v>39</v>
      </c>
      <c r="I16" s="5">
        <v>42586</v>
      </c>
      <c r="J16" s="4">
        <f>Products[[#This Row],[UnitPrice]]*Products[[#This Row],[OrderAmount]]</f>
        <v>604.5</v>
      </c>
    </row>
    <row r="17" spans="1:10" ht="16.5" x14ac:dyDescent="0.3">
      <c r="A17" s="4">
        <v>16</v>
      </c>
      <c r="B17" s="4" t="s">
        <v>51</v>
      </c>
      <c r="C17" s="4">
        <v>7</v>
      </c>
      <c r="D17" s="4">
        <v>3</v>
      </c>
      <c r="E17" s="4" t="s">
        <v>52</v>
      </c>
      <c r="F17" s="4">
        <v>17.45</v>
      </c>
      <c r="G17" s="4" t="s">
        <v>50</v>
      </c>
      <c r="H17" s="4">
        <v>29</v>
      </c>
      <c r="I17" s="5">
        <v>42885</v>
      </c>
      <c r="J17" s="4">
        <f>Products[[#This Row],[UnitPrice]]*Products[[#This Row],[OrderAmount]]</f>
        <v>506.04999999999995</v>
      </c>
    </row>
    <row r="18" spans="1:10" ht="16.5" x14ac:dyDescent="0.3">
      <c r="A18" s="4">
        <v>17</v>
      </c>
      <c r="B18" s="4" t="s">
        <v>53</v>
      </c>
      <c r="C18" s="4">
        <v>7</v>
      </c>
      <c r="D18" s="4">
        <v>6</v>
      </c>
      <c r="E18" s="4" t="s">
        <v>54</v>
      </c>
      <c r="F18" s="4">
        <v>39</v>
      </c>
      <c r="G18" s="4" t="s">
        <v>13</v>
      </c>
      <c r="H18" s="4">
        <v>0</v>
      </c>
      <c r="I18" s="5">
        <v>42333</v>
      </c>
      <c r="J18" s="4">
        <f>Products[[#This Row],[UnitPrice]]*Products[[#This Row],[OrderAmount]]</f>
        <v>0</v>
      </c>
    </row>
    <row r="19" spans="1:10" ht="16.5" x14ac:dyDescent="0.3">
      <c r="A19" s="4">
        <v>18</v>
      </c>
      <c r="B19" s="4" t="s">
        <v>55</v>
      </c>
      <c r="C19" s="4">
        <v>7</v>
      </c>
      <c r="D19" s="4">
        <v>8</v>
      </c>
      <c r="E19" s="4" t="s">
        <v>56</v>
      </c>
      <c r="F19" s="4">
        <v>62.5</v>
      </c>
      <c r="G19" s="4" t="s">
        <v>50</v>
      </c>
      <c r="H19" s="4">
        <v>42</v>
      </c>
      <c r="I19" s="5">
        <v>42414</v>
      </c>
      <c r="J19" s="4">
        <f>Products[[#This Row],[UnitPrice]]*Products[[#This Row],[OrderAmount]]</f>
        <v>2625</v>
      </c>
    </row>
    <row r="20" spans="1:10" ht="16.5" x14ac:dyDescent="0.3">
      <c r="A20" s="4">
        <v>19</v>
      </c>
      <c r="B20" s="4" t="s">
        <v>57</v>
      </c>
      <c r="C20" s="4">
        <v>8</v>
      </c>
      <c r="D20" s="4">
        <v>3</v>
      </c>
      <c r="E20" s="4" t="s">
        <v>58</v>
      </c>
      <c r="F20" s="4">
        <v>9.1999999999999993</v>
      </c>
      <c r="G20" s="4" t="s">
        <v>20</v>
      </c>
      <c r="H20" s="4">
        <v>25</v>
      </c>
      <c r="I20" s="5">
        <v>42414</v>
      </c>
      <c r="J20" s="4">
        <f>Products[[#This Row],[UnitPrice]]*Products[[#This Row],[OrderAmount]]</f>
        <v>229.99999999999997</v>
      </c>
    </row>
    <row r="21" spans="1:10" ht="16.5" x14ac:dyDescent="0.3">
      <c r="A21" s="4">
        <v>20</v>
      </c>
      <c r="B21" s="4" t="s">
        <v>59</v>
      </c>
      <c r="C21" s="4">
        <v>8</v>
      </c>
      <c r="D21" s="4">
        <v>3</v>
      </c>
      <c r="E21" s="4" t="s">
        <v>60</v>
      </c>
      <c r="F21" s="4">
        <v>81</v>
      </c>
      <c r="G21" s="4" t="s">
        <v>50</v>
      </c>
      <c r="H21" s="4">
        <v>40</v>
      </c>
      <c r="I21" s="5">
        <v>42475</v>
      </c>
      <c r="J21" s="4">
        <f>Products[[#This Row],[UnitPrice]]*Products[[#This Row],[OrderAmount]]</f>
        <v>3240</v>
      </c>
    </row>
    <row r="22" spans="1:10" ht="16.5" x14ac:dyDescent="0.3">
      <c r="A22" s="4">
        <v>21</v>
      </c>
      <c r="B22" s="4" t="s">
        <v>61</v>
      </c>
      <c r="C22" s="4">
        <v>8</v>
      </c>
      <c r="D22" s="4">
        <v>3</v>
      </c>
      <c r="E22" s="4" t="s">
        <v>62</v>
      </c>
      <c r="F22" s="4">
        <v>10</v>
      </c>
      <c r="G22" s="4" t="s">
        <v>13</v>
      </c>
      <c r="H22" s="4">
        <v>3</v>
      </c>
      <c r="I22" s="5">
        <v>42475</v>
      </c>
      <c r="J22" s="4">
        <f>Products[[#This Row],[UnitPrice]]*Products[[#This Row],[OrderAmount]]</f>
        <v>30</v>
      </c>
    </row>
    <row r="23" spans="1:10" ht="16.5" x14ac:dyDescent="0.3">
      <c r="A23" s="4">
        <v>22</v>
      </c>
      <c r="B23" s="4" t="s">
        <v>63</v>
      </c>
      <c r="C23" s="4">
        <v>9</v>
      </c>
      <c r="D23" s="4">
        <v>5</v>
      </c>
      <c r="E23" s="4" t="s">
        <v>64</v>
      </c>
      <c r="F23" s="4">
        <v>21</v>
      </c>
      <c r="G23" s="4" t="s">
        <v>17</v>
      </c>
      <c r="H23" s="4">
        <v>104</v>
      </c>
      <c r="I23" s="5">
        <v>43171</v>
      </c>
      <c r="J23" s="4">
        <f>Products[[#This Row],[UnitPrice]]*Products[[#This Row],[OrderAmount]]</f>
        <v>2184</v>
      </c>
    </row>
    <row r="24" spans="1:10" ht="16.5" x14ac:dyDescent="0.3">
      <c r="A24" s="4">
        <v>23</v>
      </c>
      <c r="B24" s="4" t="s">
        <v>65</v>
      </c>
      <c r="C24" s="4">
        <v>9</v>
      </c>
      <c r="D24" s="4">
        <v>5</v>
      </c>
      <c r="E24" s="4" t="s">
        <v>66</v>
      </c>
      <c r="F24" s="4">
        <v>9</v>
      </c>
      <c r="G24" s="4" t="s">
        <v>17</v>
      </c>
      <c r="H24" s="4">
        <v>61</v>
      </c>
      <c r="I24" s="5">
        <v>43171</v>
      </c>
      <c r="J24" s="4">
        <f>Products[[#This Row],[UnitPrice]]*Products[[#This Row],[OrderAmount]]</f>
        <v>549</v>
      </c>
    </row>
    <row r="25" spans="1:10" ht="16.5" x14ac:dyDescent="0.3">
      <c r="A25" s="4">
        <v>24</v>
      </c>
      <c r="B25" s="4" t="s">
        <v>67</v>
      </c>
      <c r="C25" s="4">
        <v>10</v>
      </c>
      <c r="D25" s="4">
        <v>1</v>
      </c>
      <c r="E25" s="4" t="s">
        <v>68</v>
      </c>
      <c r="F25" s="4">
        <v>4.5</v>
      </c>
      <c r="G25" s="4" t="s">
        <v>17</v>
      </c>
      <c r="H25" s="4">
        <v>20</v>
      </c>
      <c r="I25" s="5">
        <v>42803</v>
      </c>
      <c r="J25" s="4">
        <f>Products[[#This Row],[UnitPrice]]*Products[[#This Row],[OrderAmount]]</f>
        <v>90</v>
      </c>
    </row>
    <row r="26" spans="1:10" ht="16.5" x14ac:dyDescent="0.3">
      <c r="A26" s="4">
        <v>25</v>
      </c>
      <c r="B26" s="4" t="s">
        <v>69</v>
      </c>
      <c r="C26" s="4">
        <v>11</v>
      </c>
      <c r="D26" s="4">
        <v>3</v>
      </c>
      <c r="E26" s="4" t="s">
        <v>70</v>
      </c>
      <c r="F26" s="4">
        <v>14</v>
      </c>
      <c r="G26" s="4" t="s">
        <v>20</v>
      </c>
      <c r="H26" s="4">
        <v>76</v>
      </c>
      <c r="I26" s="5">
        <v>42803</v>
      </c>
      <c r="J26" s="4">
        <f>Products[[#This Row],[UnitPrice]]*Products[[#This Row],[OrderAmount]]</f>
        <v>1064</v>
      </c>
    </row>
    <row r="27" spans="1:10" ht="16.5" x14ac:dyDescent="0.3">
      <c r="A27" s="4">
        <v>26</v>
      </c>
      <c r="B27" s="4" t="s">
        <v>71</v>
      </c>
      <c r="C27" s="4">
        <v>11</v>
      </c>
      <c r="D27" s="4">
        <v>3</v>
      </c>
      <c r="E27" s="4" t="s">
        <v>72</v>
      </c>
      <c r="F27" s="4">
        <v>31.23</v>
      </c>
      <c r="G27" s="4" t="s">
        <v>50</v>
      </c>
      <c r="H27" s="4">
        <v>15</v>
      </c>
      <c r="I27" s="5">
        <v>42586</v>
      </c>
      <c r="J27" s="4">
        <f>Products[[#This Row],[UnitPrice]]*Products[[#This Row],[OrderAmount]]</f>
        <v>468.45</v>
      </c>
    </row>
    <row r="28" spans="1:10" ht="16.5" x14ac:dyDescent="0.3">
      <c r="A28" s="4">
        <v>27</v>
      </c>
      <c r="B28" s="4" t="s">
        <v>73</v>
      </c>
      <c r="C28" s="4">
        <v>11</v>
      </c>
      <c r="D28" s="4">
        <v>3</v>
      </c>
      <c r="E28" s="4" t="s">
        <v>74</v>
      </c>
      <c r="F28" s="4">
        <v>43.9</v>
      </c>
      <c r="G28" s="4" t="s">
        <v>20</v>
      </c>
      <c r="H28" s="4">
        <v>49</v>
      </c>
      <c r="I28" s="5">
        <v>42861</v>
      </c>
      <c r="J28" s="4">
        <f>Products[[#This Row],[UnitPrice]]*Products[[#This Row],[OrderAmount]]</f>
        <v>2151.1</v>
      </c>
    </row>
    <row r="29" spans="1:10" ht="16.5" x14ac:dyDescent="0.3">
      <c r="A29" s="4">
        <v>28</v>
      </c>
      <c r="B29" s="4" t="s">
        <v>75</v>
      </c>
      <c r="C29" s="4">
        <v>12</v>
      </c>
      <c r="D29" s="4">
        <v>7</v>
      </c>
      <c r="E29" s="4" t="s">
        <v>76</v>
      </c>
      <c r="F29" s="4">
        <v>45.6</v>
      </c>
      <c r="G29" s="4" t="s">
        <v>47</v>
      </c>
      <c r="H29" s="4">
        <v>26</v>
      </c>
      <c r="I29" s="5">
        <v>43457</v>
      </c>
      <c r="J29" s="4">
        <f>Products[[#This Row],[UnitPrice]]*Products[[#This Row],[OrderAmount]]</f>
        <v>1185.6000000000001</v>
      </c>
    </row>
    <row r="30" spans="1:10" ht="16.5" x14ac:dyDescent="0.3">
      <c r="A30" s="4">
        <v>29</v>
      </c>
      <c r="B30" s="4" t="s">
        <v>77</v>
      </c>
      <c r="C30" s="4">
        <v>12</v>
      </c>
      <c r="D30" s="4">
        <v>6</v>
      </c>
      <c r="E30" s="4" t="s">
        <v>78</v>
      </c>
      <c r="F30" s="4">
        <v>123.79</v>
      </c>
      <c r="G30" s="4" t="s">
        <v>13</v>
      </c>
      <c r="H30" s="4">
        <v>0</v>
      </c>
      <c r="I30" s="5">
        <v>43412</v>
      </c>
      <c r="J30" s="4">
        <f>Products[[#This Row],[UnitPrice]]*Products[[#This Row],[OrderAmount]]</f>
        <v>0</v>
      </c>
    </row>
    <row r="31" spans="1:10" ht="16.5" x14ac:dyDescent="0.3">
      <c r="A31" s="4">
        <v>30</v>
      </c>
      <c r="B31" s="4" t="s">
        <v>79</v>
      </c>
      <c r="C31" s="4">
        <v>13</v>
      </c>
      <c r="D31" s="4">
        <v>8</v>
      </c>
      <c r="E31" s="4" t="s">
        <v>80</v>
      </c>
      <c r="F31" s="4">
        <v>25.89</v>
      </c>
      <c r="G31" s="4" t="s">
        <v>47</v>
      </c>
      <c r="H31" s="4">
        <v>10</v>
      </c>
      <c r="I31" s="5">
        <v>42664</v>
      </c>
      <c r="J31" s="4">
        <f>Products[[#This Row],[UnitPrice]]*Products[[#This Row],[OrderAmount]]</f>
        <v>258.89999999999998</v>
      </c>
    </row>
    <row r="32" spans="1:10" ht="16.5" x14ac:dyDescent="0.3">
      <c r="A32" s="4">
        <v>31</v>
      </c>
      <c r="B32" s="4" t="s">
        <v>81</v>
      </c>
      <c r="C32" s="4">
        <v>14</v>
      </c>
      <c r="D32" s="4">
        <v>4</v>
      </c>
      <c r="E32" s="4" t="s">
        <v>82</v>
      </c>
      <c r="F32" s="4">
        <v>12.5</v>
      </c>
      <c r="G32" s="4" t="s">
        <v>20</v>
      </c>
      <c r="H32" s="4">
        <v>0</v>
      </c>
      <c r="I32" s="5">
        <v>42736</v>
      </c>
      <c r="J32" s="4">
        <f>Products[[#This Row],[UnitPrice]]*Products[[#This Row],[OrderAmount]]</f>
        <v>0</v>
      </c>
    </row>
    <row r="33" spans="1:10" ht="16.5" x14ac:dyDescent="0.3">
      <c r="A33" s="4">
        <v>32</v>
      </c>
      <c r="B33" s="4" t="s">
        <v>83</v>
      </c>
      <c r="C33" s="4">
        <v>14</v>
      </c>
      <c r="D33" s="4">
        <v>4</v>
      </c>
      <c r="E33" s="4" t="s">
        <v>84</v>
      </c>
      <c r="F33" s="4">
        <v>32</v>
      </c>
      <c r="G33" s="4" t="s">
        <v>20</v>
      </c>
      <c r="H33" s="4">
        <v>9</v>
      </c>
      <c r="I33" s="5">
        <v>42736</v>
      </c>
      <c r="J33" s="4">
        <f>Products[[#This Row],[UnitPrice]]*Products[[#This Row],[OrderAmount]]</f>
        <v>288</v>
      </c>
    </row>
    <row r="34" spans="1:10" ht="16.5" x14ac:dyDescent="0.3">
      <c r="A34" s="4">
        <v>33</v>
      </c>
      <c r="B34" s="4" t="s">
        <v>85</v>
      </c>
      <c r="C34" s="4">
        <v>15</v>
      </c>
      <c r="D34" s="4">
        <v>4</v>
      </c>
      <c r="E34" s="4" t="s">
        <v>86</v>
      </c>
      <c r="F34" s="4">
        <v>2.5</v>
      </c>
      <c r="G34" s="4" t="s">
        <v>47</v>
      </c>
      <c r="H34" s="4">
        <v>112</v>
      </c>
      <c r="I34" s="5">
        <v>43018</v>
      </c>
      <c r="J34" s="4">
        <f>Products[[#This Row],[UnitPrice]]*Products[[#This Row],[OrderAmount]]</f>
        <v>280</v>
      </c>
    </row>
    <row r="35" spans="1:10" ht="16.5" x14ac:dyDescent="0.3">
      <c r="A35" s="4">
        <v>34</v>
      </c>
      <c r="B35" s="4" t="s">
        <v>87</v>
      </c>
      <c r="C35" s="4">
        <v>16</v>
      </c>
      <c r="D35" s="4">
        <v>1</v>
      </c>
      <c r="E35" s="4" t="s">
        <v>16</v>
      </c>
      <c r="F35" s="4">
        <v>14</v>
      </c>
      <c r="G35" s="4" t="s">
        <v>17</v>
      </c>
      <c r="H35" s="4">
        <v>111</v>
      </c>
      <c r="I35" s="5">
        <v>43018</v>
      </c>
      <c r="J35" s="4">
        <f>Products[[#This Row],[UnitPrice]]*Products[[#This Row],[OrderAmount]]</f>
        <v>1554</v>
      </c>
    </row>
    <row r="36" spans="1:10" ht="16.5" x14ac:dyDescent="0.3">
      <c r="A36" s="4">
        <v>35</v>
      </c>
      <c r="B36" s="4" t="s">
        <v>88</v>
      </c>
      <c r="C36" s="4">
        <v>16</v>
      </c>
      <c r="D36" s="4">
        <v>1</v>
      </c>
      <c r="E36" s="4" t="s">
        <v>16</v>
      </c>
      <c r="F36" s="4">
        <v>18</v>
      </c>
      <c r="G36" s="4" t="s">
        <v>50</v>
      </c>
      <c r="H36" s="4">
        <v>20</v>
      </c>
      <c r="I36" s="5">
        <v>43366</v>
      </c>
      <c r="J36" s="4">
        <f>Products[[#This Row],[UnitPrice]]*Products[[#This Row],[OrderAmount]]</f>
        <v>360</v>
      </c>
    </row>
    <row r="37" spans="1:10" ht="16.5" x14ac:dyDescent="0.3">
      <c r="A37" s="4">
        <v>36</v>
      </c>
      <c r="B37" s="4" t="s">
        <v>89</v>
      </c>
      <c r="C37" s="4">
        <v>17</v>
      </c>
      <c r="D37" s="4">
        <v>8</v>
      </c>
      <c r="E37" s="4" t="s">
        <v>90</v>
      </c>
      <c r="F37" s="4">
        <v>19</v>
      </c>
      <c r="G37" s="4" t="s">
        <v>24</v>
      </c>
      <c r="H37" s="4">
        <v>112</v>
      </c>
      <c r="I37" s="5">
        <v>42935</v>
      </c>
      <c r="J37" s="4">
        <f>Products[[#This Row],[UnitPrice]]*Products[[#This Row],[OrderAmount]]</f>
        <v>2128</v>
      </c>
    </row>
    <row r="38" spans="1:10" ht="16.5" x14ac:dyDescent="0.3">
      <c r="A38" s="4">
        <v>37</v>
      </c>
      <c r="B38" s="4" t="s">
        <v>91</v>
      </c>
      <c r="C38" s="4">
        <v>17</v>
      </c>
      <c r="D38" s="4">
        <v>8</v>
      </c>
      <c r="E38" s="4" t="s">
        <v>92</v>
      </c>
      <c r="F38" s="4">
        <v>26</v>
      </c>
      <c r="G38" s="4" t="s">
        <v>50</v>
      </c>
      <c r="H38" s="4">
        <v>11</v>
      </c>
      <c r="I38" s="5">
        <v>42286</v>
      </c>
      <c r="J38" s="4">
        <f>Products[[#This Row],[UnitPrice]]*Products[[#This Row],[OrderAmount]]</f>
        <v>286</v>
      </c>
    </row>
    <row r="39" spans="1:10" ht="16.5" x14ac:dyDescent="0.3">
      <c r="A39" s="4">
        <v>38</v>
      </c>
      <c r="B39" s="4" t="s">
        <v>93</v>
      </c>
      <c r="C39" s="4">
        <v>18</v>
      </c>
      <c r="D39" s="4">
        <v>1</v>
      </c>
      <c r="E39" s="4" t="s">
        <v>94</v>
      </c>
      <c r="F39" s="4">
        <v>263.5</v>
      </c>
      <c r="G39" s="4" t="s">
        <v>20</v>
      </c>
      <c r="H39" s="4">
        <v>17</v>
      </c>
      <c r="I39" s="5">
        <v>42286</v>
      </c>
      <c r="J39" s="4">
        <f>Products[[#This Row],[UnitPrice]]*Products[[#This Row],[OrderAmount]]</f>
        <v>4479.5</v>
      </c>
    </row>
    <row r="40" spans="1:10" ht="16.5" x14ac:dyDescent="0.3">
      <c r="A40" s="4">
        <v>39</v>
      </c>
      <c r="B40" s="4" t="s">
        <v>95</v>
      </c>
      <c r="C40" s="4">
        <v>18</v>
      </c>
      <c r="D40" s="4">
        <v>1</v>
      </c>
      <c r="E40" s="4" t="s">
        <v>96</v>
      </c>
      <c r="F40" s="4">
        <v>18</v>
      </c>
      <c r="G40" s="4" t="s">
        <v>47</v>
      </c>
      <c r="H40" s="4">
        <v>69</v>
      </c>
      <c r="I40" s="5">
        <v>42286</v>
      </c>
      <c r="J40" s="4">
        <f>Products[[#This Row],[UnitPrice]]*Products[[#This Row],[OrderAmount]]</f>
        <v>1242</v>
      </c>
    </row>
    <row r="41" spans="1:10" ht="16.5" x14ac:dyDescent="0.3">
      <c r="A41" s="4">
        <v>40</v>
      </c>
      <c r="B41" s="4" t="s">
        <v>97</v>
      </c>
      <c r="C41" s="4">
        <v>19</v>
      </c>
      <c r="D41" s="4">
        <v>8</v>
      </c>
      <c r="E41" s="4" t="s">
        <v>98</v>
      </c>
      <c r="F41" s="4">
        <v>18.399999999999999</v>
      </c>
      <c r="G41" s="4" t="s">
        <v>20</v>
      </c>
      <c r="H41" s="4">
        <v>123</v>
      </c>
      <c r="I41" s="5">
        <v>43443</v>
      </c>
      <c r="J41" s="4">
        <f>Products[[#This Row],[UnitPrice]]*Products[[#This Row],[OrderAmount]]</f>
        <v>2263.1999999999998</v>
      </c>
    </row>
    <row r="42" spans="1:10" ht="16.5" x14ac:dyDescent="0.3">
      <c r="A42" s="4">
        <v>41</v>
      </c>
      <c r="B42" s="4" t="s">
        <v>99</v>
      </c>
      <c r="C42" s="4">
        <v>19</v>
      </c>
      <c r="D42" s="4">
        <v>8</v>
      </c>
      <c r="E42" s="4" t="s">
        <v>100</v>
      </c>
      <c r="F42" s="4">
        <v>9.65</v>
      </c>
      <c r="G42" s="4" t="s">
        <v>50</v>
      </c>
      <c r="H42" s="4">
        <v>85</v>
      </c>
      <c r="I42" s="5">
        <v>42651</v>
      </c>
      <c r="J42" s="4">
        <f>Products[[#This Row],[UnitPrice]]*Products[[#This Row],[OrderAmount]]</f>
        <v>820.25</v>
      </c>
    </row>
    <row r="43" spans="1:10" ht="16.5" x14ac:dyDescent="0.3">
      <c r="A43" s="4">
        <v>42</v>
      </c>
      <c r="B43" s="4" t="s">
        <v>101</v>
      </c>
      <c r="C43" s="4">
        <v>20</v>
      </c>
      <c r="D43" s="4">
        <v>5</v>
      </c>
      <c r="E43" s="4" t="s">
        <v>102</v>
      </c>
      <c r="F43" s="4">
        <v>14</v>
      </c>
      <c r="G43" s="4" t="s">
        <v>50</v>
      </c>
      <c r="H43" s="4">
        <v>26</v>
      </c>
      <c r="I43" s="5">
        <v>42492</v>
      </c>
      <c r="J43" s="4">
        <f>Products[[#This Row],[UnitPrice]]*Products[[#This Row],[OrderAmount]]</f>
        <v>364</v>
      </c>
    </row>
    <row r="44" spans="1:10" ht="16.5" x14ac:dyDescent="0.3">
      <c r="A44" s="4">
        <v>43</v>
      </c>
      <c r="B44" s="4" t="s">
        <v>103</v>
      </c>
      <c r="C44" s="4">
        <v>20</v>
      </c>
      <c r="D44" s="4">
        <v>1</v>
      </c>
      <c r="E44" s="4" t="s">
        <v>104</v>
      </c>
      <c r="F44" s="4">
        <v>46</v>
      </c>
      <c r="G44" s="4" t="s">
        <v>24</v>
      </c>
      <c r="H44" s="4">
        <v>17</v>
      </c>
      <c r="I44" s="5">
        <v>43167</v>
      </c>
      <c r="J44" s="4">
        <f>Products[[#This Row],[UnitPrice]]*Products[[#This Row],[OrderAmount]]</f>
        <v>782</v>
      </c>
    </row>
    <row r="45" spans="1:10" ht="16.5" x14ac:dyDescent="0.3">
      <c r="A45" s="4">
        <v>44</v>
      </c>
      <c r="B45" s="4" t="s">
        <v>105</v>
      </c>
      <c r="C45" s="4">
        <v>20</v>
      </c>
      <c r="D45" s="4">
        <v>2</v>
      </c>
      <c r="E45" s="4" t="s">
        <v>106</v>
      </c>
      <c r="F45" s="4">
        <v>19.45</v>
      </c>
      <c r="G45" s="4" t="s">
        <v>47</v>
      </c>
      <c r="H45" s="4">
        <v>27</v>
      </c>
      <c r="I45" s="5">
        <v>42883</v>
      </c>
      <c r="J45" s="4">
        <f>Products[[#This Row],[UnitPrice]]*Products[[#This Row],[OrderAmount]]</f>
        <v>525.15</v>
      </c>
    </row>
    <row r="46" spans="1:10" ht="16.5" x14ac:dyDescent="0.3">
      <c r="A46" s="4">
        <v>45</v>
      </c>
      <c r="B46" s="4" t="s">
        <v>107</v>
      </c>
      <c r="C46" s="4">
        <v>21</v>
      </c>
      <c r="D46" s="4">
        <v>8</v>
      </c>
      <c r="E46" s="4" t="s">
        <v>108</v>
      </c>
      <c r="F46" s="4">
        <v>9.5</v>
      </c>
      <c r="G46" s="4" t="s">
        <v>50</v>
      </c>
      <c r="H46" s="4">
        <v>5</v>
      </c>
      <c r="I46" s="5">
        <v>43362</v>
      </c>
      <c r="J46" s="4">
        <f>Products[[#This Row],[UnitPrice]]*Products[[#This Row],[OrderAmount]]</f>
        <v>47.5</v>
      </c>
    </row>
    <row r="47" spans="1:10" ht="16.5" x14ac:dyDescent="0.3">
      <c r="A47" s="4">
        <v>46</v>
      </c>
      <c r="B47" s="4" t="s">
        <v>109</v>
      </c>
      <c r="C47" s="4">
        <v>21</v>
      </c>
      <c r="D47" s="4">
        <v>8</v>
      </c>
      <c r="E47" s="4" t="s">
        <v>110</v>
      </c>
      <c r="F47" s="4">
        <v>12</v>
      </c>
      <c r="G47" s="4" t="s">
        <v>13</v>
      </c>
      <c r="H47" s="4">
        <v>95</v>
      </c>
      <c r="I47" s="5">
        <v>42978</v>
      </c>
      <c r="J47" s="4">
        <f>Products[[#This Row],[UnitPrice]]*Products[[#This Row],[OrderAmount]]</f>
        <v>1140</v>
      </c>
    </row>
    <row r="48" spans="1:10" ht="16.5" x14ac:dyDescent="0.3">
      <c r="A48" s="4">
        <v>47</v>
      </c>
      <c r="B48" s="4" t="s">
        <v>111</v>
      </c>
      <c r="C48" s="4">
        <v>22</v>
      </c>
      <c r="D48" s="4">
        <v>3</v>
      </c>
      <c r="E48" s="4" t="s">
        <v>112</v>
      </c>
      <c r="F48" s="4">
        <v>9.5</v>
      </c>
      <c r="G48" s="4" t="s">
        <v>50</v>
      </c>
      <c r="H48" s="4">
        <v>36</v>
      </c>
      <c r="I48" s="5">
        <v>42978</v>
      </c>
      <c r="J48" s="4">
        <f>Products[[#This Row],[UnitPrice]]*Products[[#This Row],[OrderAmount]]</f>
        <v>342</v>
      </c>
    </row>
    <row r="49" spans="1:10" ht="16.5" x14ac:dyDescent="0.3">
      <c r="A49" s="4">
        <v>48</v>
      </c>
      <c r="B49" s="4" t="s">
        <v>113</v>
      </c>
      <c r="C49" s="4">
        <v>22</v>
      </c>
      <c r="D49" s="4">
        <v>3</v>
      </c>
      <c r="E49" s="4" t="s">
        <v>114</v>
      </c>
      <c r="F49" s="4">
        <v>12.75</v>
      </c>
      <c r="G49" s="4" t="s">
        <v>50</v>
      </c>
      <c r="H49" s="4">
        <v>15</v>
      </c>
      <c r="I49" s="5">
        <v>42978</v>
      </c>
      <c r="J49" s="4">
        <f>Products[[#This Row],[UnitPrice]]*Products[[#This Row],[OrderAmount]]</f>
        <v>191.25</v>
      </c>
    </row>
    <row r="50" spans="1:10" ht="16.5" x14ac:dyDescent="0.3">
      <c r="A50" s="4">
        <v>49</v>
      </c>
      <c r="B50" s="4" t="s">
        <v>18</v>
      </c>
      <c r="C50" s="4">
        <v>23</v>
      </c>
      <c r="D50" s="4">
        <v>3</v>
      </c>
      <c r="E50" s="4" t="s">
        <v>115</v>
      </c>
      <c r="F50" s="4">
        <v>20</v>
      </c>
      <c r="G50" s="4" t="s">
        <v>13</v>
      </c>
      <c r="H50" s="4">
        <v>10</v>
      </c>
      <c r="I50" s="5">
        <v>42978</v>
      </c>
      <c r="J50" s="4">
        <f>Products[[#This Row],[UnitPrice]]*Products[[#This Row],[OrderAmount]]</f>
        <v>200</v>
      </c>
    </row>
    <row r="51" spans="1:10" ht="16.5" x14ac:dyDescent="0.3">
      <c r="A51" s="4">
        <v>50</v>
      </c>
      <c r="B51" s="4" t="s">
        <v>22</v>
      </c>
      <c r="C51" s="4">
        <v>23</v>
      </c>
      <c r="D51" s="4">
        <v>3</v>
      </c>
      <c r="E51" s="4" t="s">
        <v>116</v>
      </c>
      <c r="F51" s="4">
        <v>16.25</v>
      </c>
      <c r="G51" s="4" t="s">
        <v>47</v>
      </c>
      <c r="H51" s="4">
        <v>65</v>
      </c>
      <c r="I51" s="5">
        <v>42924</v>
      </c>
      <c r="J51" s="4">
        <f>Products[[#This Row],[UnitPrice]]*Products[[#This Row],[OrderAmount]]</f>
        <v>1056.25</v>
      </c>
    </row>
    <row r="52" spans="1:10" ht="16.5" x14ac:dyDescent="0.3">
      <c r="A52" s="4">
        <v>51</v>
      </c>
      <c r="B52" s="4" t="s">
        <v>26</v>
      </c>
      <c r="C52" s="4">
        <v>24</v>
      </c>
      <c r="D52" s="4">
        <v>7</v>
      </c>
      <c r="E52" s="4" t="s">
        <v>117</v>
      </c>
      <c r="F52" s="4">
        <v>53</v>
      </c>
      <c r="G52" s="4" t="s">
        <v>13</v>
      </c>
      <c r="H52" s="4">
        <v>20</v>
      </c>
      <c r="I52" s="5">
        <v>42034</v>
      </c>
      <c r="J52" s="4">
        <f>Products[[#This Row],[UnitPrice]]*Products[[#This Row],[OrderAmount]]</f>
        <v>1060</v>
      </c>
    </row>
    <row r="53" spans="1:10" ht="16.5" x14ac:dyDescent="0.3">
      <c r="A53" s="4">
        <v>52</v>
      </c>
      <c r="B53" s="4" t="s">
        <v>29</v>
      </c>
      <c r="C53" s="4">
        <v>24</v>
      </c>
      <c r="D53" s="4">
        <v>5</v>
      </c>
      <c r="E53" s="4" t="s">
        <v>118</v>
      </c>
      <c r="F53" s="4">
        <v>7</v>
      </c>
      <c r="G53" s="4" t="s">
        <v>50</v>
      </c>
      <c r="H53" s="4">
        <v>38</v>
      </c>
      <c r="I53" s="5">
        <v>42377</v>
      </c>
      <c r="J53" s="4">
        <f>Products[[#This Row],[UnitPrice]]*Products[[#This Row],[OrderAmount]]</f>
        <v>266</v>
      </c>
    </row>
    <row r="54" spans="1:10" ht="16.5" x14ac:dyDescent="0.3">
      <c r="A54" s="4">
        <v>53</v>
      </c>
      <c r="B54" s="4" t="s">
        <v>31</v>
      </c>
      <c r="C54" s="4">
        <v>24</v>
      </c>
      <c r="D54" s="4">
        <v>6</v>
      </c>
      <c r="E54" s="4" t="s">
        <v>119</v>
      </c>
      <c r="F54" s="4">
        <v>32.799999999999997</v>
      </c>
      <c r="G54" s="4" t="s">
        <v>20</v>
      </c>
      <c r="H54" s="4">
        <v>0</v>
      </c>
      <c r="I54" s="5">
        <v>43411</v>
      </c>
      <c r="J54" s="4">
        <f>Products[[#This Row],[UnitPrice]]*Products[[#This Row],[OrderAmount]]</f>
        <v>0</v>
      </c>
    </row>
    <row r="55" spans="1:10" ht="16.5" x14ac:dyDescent="0.3">
      <c r="A55" s="4">
        <v>54</v>
      </c>
      <c r="B55" s="4" t="s">
        <v>33</v>
      </c>
      <c r="C55" s="4">
        <v>25</v>
      </c>
      <c r="D55" s="4">
        <v>6</v>
      </c>
      <c r="E55" s="4" t="s">
        <v>120</v>
      </c>
      <c r="F55" s="4">
        <v>7.45</v>
      </c>
      <c r="G55" s="4" t="s">
        <v>28</v>
      </c>
      <c r="H55" s="4">
        <v>21</v>
      </c>
      <c r="I55" s="5">
        <v>43219</v>
      </c>
      <c r="J55" s="4">
        <f>Products[[#This Row],[UnitPrice]]*Products[[#This Row],[OrderAmount]]</f>
        <v>156.45000000000002</v>
      </c>
    </row>
    <row r="56" spans="1:10" ht="16.5" x14ac:dyDescent="0.3">
      <c r="A56" s="4">
        <v>55</v>
      </c>
      <c r="B56" s="4" t="s">
        <v>35</v>
      </c>
      <c r="C56" s="4">
        <v>25</v>
      </c>
      <c r="D56" s="4">
        <v>6</v>
      </c>
      <c r="E56" s="4" t="s">
        <v>121</v>
      </c>
      <c r="F56" s="4">
        <v>24</v>
      </c>
      <c r="G56" s="4" t="s">
        <v>28</v>
      </c>
      <c r="H56" s="4">
        <v>115</v>
      </c>
      <c r="I56" s="5">
        <v>43100</v>
      </c>
      <c r="J56" s="4">
        <f>Products[[#This Row],[UnitPrice]]*Products[[#This Row],[OrderAmount]]</f>
        <v>2760</v>
      </c>
    </row>
    <row r="57" spans="1:10" ht="16.5" x14ac:dyDescent="0.3">
      <c r="A57" s="4">
        <v>56</v>
      </c>
      <c r="B57" s="4" t="s">
        <v>37</v>
      </c>
      <c r="C57" s="4">
        <v>26</v>
      </c>
      <c r="D57" s="4">
        <v>5</v>
      </c>
      <c r="E57" s="4" t="s">
        <v>122</v>
      </c>
      <c r="F57" s="4">
        <v>38</v>
      </c>
      <c r="G57" s="4" t="s">
        <v>28</v>
      </c>
      <c r="H57" s="4">
        <v>21</v>
      </c>
      <c r="I57" s="5">
        <v>42228</v>
      </c>
      <c r="J57" s="4">
        <f>Products[[#This Row],[UnitPrice]]*Products[[#This Row],[OrderAmount]]</f>
        <v>798</v>
      </c>
    </row>
    <row r="58" spans="1:10" ht="16.5" x14ac:dyDescent="0.3">
      <c r="A58" s="4">
        <v>57</v>
      </c>
      <c r="B58" s="4" t="s">
        <v>39</v>
      </c>
      <c r="C58" s="4">
        <v>26</v>
      </c>
      <c r="D58" s="4">
        <v>5</v>
      </c>
      <c r="E58" s="4" t="s">
        <v>122</v>
      </c>
      <c r="F58" s="4">
        <v>19.5</v>
      </c>
      <c r="G58" s="4" t="s">
        <v>50</v>
      </c>
      <c r="H58" s="4">
        <v>36</v>
      </c>
      <c r="I58" s="5">
        <v>42228</v>
      </c>
      <c r="J58" s="4">
        <f>Products[[#This Row],[UnitPrice]]*Products[[#This Row],[OrderAmount]]</f>
        <v>702</v>
      </c>
    </row>
    <row r="59" spans="1:10" ht="16.5" x14ac:dyDescent="0.3">
      <c r="A59" s="4">
        <v>58</v>
      </c>
      <c r="B59" s="4" t="s">
        <v>41</v>
      </c>
      <c r="C59" s="4">
        <v>27</v>
      </c>
      <c r="D59" s="4">
        <v>8</v>
      </c>
      <c r="E59" s="4" t="s">
        <v>123</v>
      </c>
      <c r="F59" s="4">
        <v>13.25</v>
      </c>
      <c r="G59" s="4" t="s">
        <v>13</v>
      </c>
      <c r="H59" s="4">
        <v>62</v>
      </c>
      <c r="I59" s="5">
        <v>43051</v>
      </c>
      <c r="J59" s="4">
        <f>Products[[#This Row],[UnitPrice]]*Products[[#This Row],[OrderAmount]]</f>
        <v>821.5</v>
      </c>
    </row>
    <row r="60" spans="1:10" ht="16.5" x14ac:dyDescent="0.3">
      <c r="A60" s="4">
        <v>59</v>
      </c>
      <c r="B60" s="4" t="s">
        <v>43</v>
      </c>
      <c r="C60" s="4">
        <v>28</v>
      </c>
      <c r="D60" s="4">
        <v>4</v>
      </c>
      <c r="E60" s="4" t="s">
        <v>124</v>
      </c>
      <c r="F60" s="4">
        <v>55</v>
      </c>
      <c r="G60" s="4" t="s">
        <v>50</v>
      </c>
      <c r="H60" s="4">
        <v>79</v>
      </c>
      <c r="I60" s="5">
        <v>43051</v>
      </c>
      <c r="J60" s="4">
        <f>Products[[#This Row],[UnitPrice]]*Products[[#This Row],[OrderAmount]]</f>
        <v>4345</v>
      </c>
    </row>
    <row r="61" spans="1:10" ht="16.5" x14ac:dyDescent="0.3">
      <c r="A61" s="4">
        <v>60</v>
      </c>
      <c r="B61" s="4" t="s">
        <v>45</v>
      </c>
      <c r="C61" s="4">
        <v>28</v>
      </c>
      <c r="D61" s="4">
        <v>4</v>
      </c>
      <c r="E61" s="4" t="s">
        <v>125</v>
      </c>
      <c r="F61" s="4">
        <v>34</v>
      </c>
      <c r="G61" s="4" t="s">
        <v>50</v>
      </c>
      <c r="H61" s="4">
        <v>19</v>
      </c>
      <c r="I61" s="5">
        <v>42389</v>
      </c>
      <c r="J61" s="4">
        <f>Products[[#This Row],[UnitPrice]]*Products[[#This Row],[OrderAmount]]</f>
        <v>646</v>
      </c>
    </row>
    <row r="62" spans="1:10" ht="16.5" x14ac:dyDescent="0.3">
      <c r="A62" s="4">
        <v>61</v>
      </c>
      <c r="B62" s="4" t="s">
        <v>48</v>
      </c>
      <c r="C62" s="4">
        <v>29</v>
      </c>
      <c r="D62" s="4">
        <v>2</v>
      </c>
      <c r="E62" s="4" t="s">
        <v>126</v>
      </c>
      <c r="F62" s="4">
        <v>28.5</v>
      </c>
      <c r="G62" s="4" t="s">
        <v>47</v>
      </c>
      <c r="H62" s="4">
        <v>113</v>
      </c>
      <c r="I62" s="5">
        <v>42083</v>
      </c>
      <c r="J62" s="4">
        <f>Products[[#This Row],[UnitPrice]]*Products[[#This Row],[OrderAmount]]</f>
        <v>3220.5</v>
      </c>
    </row>
    <row r="63" spans="1:10" ht="16.5" x14ac:dyDescent="0.3">
      <c r="A63" s="4">
        <v>62</v>
      </c>
      <c r="B63" s="4" t="s">
        <v>51</v>
      </c>
      <c r="C63" s="4">
        <v>29</v>
      </c>
      <c r="D63" s="4">
        <v>3</v>
      </c>
      <c r="E63" s="4" t="s">
        <v>127</v>
      </c>
      <c r="F63" s="4">
        <v>49.3</v>
      </c>
      <c r="G63" s="4" t="s">
        <v>28</v>
      </c>
      <c r="H63" s="4">
        <v>17</v>
      </c>
      <c r="I63" s="5">
        <v>42572</v>
      </c>
      <c r="J63" s="4">
        <f>Products[[#This Row],[UnitPrice]]*Products[[#This Row],[OrderAmount]]</f>
        <v>838.09999999999991</v>
      </c>
    </row>
    <row r="64" spans="1:10" ht="16.5" x14ac:dyDescent="0.3">
      <c r="A64" s="4">
        <v>63</v>
      </c>
      <c r="B64" s="4" t="s">
        <v>53</v>
      </c>
      <c r="C64" s="4">
        <v>7</v>
      </c>
      <c r="D64" s="4">
        <v>2</v>
      </c>
      <c r="E64" s="4" t="s">
        <v>128</v>
      </c>
      <c r="F64" s="4">
        <v>43.9</v>
      </c>
      <c r="G64" s="4" t="s">
        <v>28</v>
      </c>
      <c r="H64" s="4">
        <v>24</v>
      </c>
      <c r="I64" s="5">
        <v>42572</v>
      </c>
      <c r="J64" s="4">
        <f>Products[[#This Row],[UnitPrice]]*Products[[#This Row],[OrderAmount]]</f>
        <v>1053.5999999999999</v>
      </c>
    </row>
    <row r="65" spans="1:10" ht="16.5" x14ac:dyDescent="0.3">
      <c r="A65" s="4">
        <v>64</v>
      </c>
      <c r="B65" s="4" t="s">
        <v>55</v>
      </c>
      <c r="C65" s="4">
        <v>12</v>
      </c>
      <c r="D65" s="4">
        <v>5</v>
      </c>
      <c r="E65" s="4" t="s">
        <v>129</v>
      </c>
      <c r="F65" s="4">
        <v>33.25</v>
      </c>
      <c r="G65" s="4" t="s">
        <v>20</v>
      </c>
      <c r="H65" s="4">
        <v>22</v>
      </c>
      <c r="I65" s="5">
        <v>42533</v>
      </c>
      <c r="J65" s="4">
        <f>Products[[#This Row],[UnitPrice]]*Products[[#This Row],[OrderAmount]]</f>
        <v>731.5</v>
      </c>
    </row>
    <row r="66" spans="1:10" ht="16.5" x14ac:dyDescent="0.3">
      <c r="A66" s="4">
        <v>65</v>
      </c>
      <c r="B66" s="4" t="s">
        <v>57</v>
      </c>
      <c r="C66" s="4">
        <v>2</v>
      </c>
      <c r="D66" s="4">
        <v>2</v>
      </c>
      <c r="E66" s="4" t="s">
        <v>130</v>
      </c>
      <c r="F66" s="4">
        <v>21.05</v>
      </c>
      <c r="G66" s="4" t="s">
        <v>50</v>
      </c>
      <c r="H66" s="4">
        <v>76</v>
      </c>
      <c r="I66" s="5">
        <v>42019</v>
      </c>
      <c r="J66" s="4">
        <f>Products[[#This Row],[UnitPrice]]*Products[[#This Row],[OrderAmount]]</f>
        <v>1599.8</v>
      </c>
    </row>
    <row r="67" spans="1:10" ht="16.5" x14ac:dyDescent="0.3">
      <c r="A67" s="4">
        <v>66</v>
      </c>
      <c r="B67" s="4" t="s">
        <v>131</v>
      </c>
      <c r="C67" s="4">
        <v>2</v>
      </c>
      <c r="D67" s="4">
        <v>2</v>
      </c>
      <c r="E67" s="4" t="s">
        <v>132</v>
      </c>
      <c r="F67" s="4">
        <v>17</v>
      </c>
      <c r="G67" s="4" t="s">
        <v>50</v>
      </c>
      <c r="H67" s="4">
        <v>4</v>
      </c>
      <c r="I67" s="5">
        <v>42019</v>
      </c>
      <c r="J67" s="4">
        <f>Products[[#This Row],[UnitPrice]]*Products[[#This Row],[OrderAmount]]</f>
        <v>68</v>
      </c>
    </row>
    <row r="68" spans="1:10" ht="16.5" x14ac:dyDescent="0.3">
      <c r="A68" s="4">
        <v>67</v>
      </c>
      <c r="B68" s="4" t="s">
        <v>133</v>
      </c>
      <c r="C68" s="4">
        <v>16</v>
      </c>
      <c r="D68" s="4">
        <v>1</v>
      </c>
      <c r="E68" s="4" t="s">
        <v>16</v>
      </c>
      <c r="F68" s="4">
        <v>14</v>
      </c>
      <c r="G68" s="4" t="s">
        <v>47</v>
      </c>
      <c r="H68" s="4">
        <v>52</v>
      </c>
      <c r="I68" s="5">
        <v>43255</v>
      </c>
      <c r="J68" s="4">
        <f>Products[[#This Row],[UnitPrice]]*Products[[#This Row],[OrderAmount]]</f>
        <v>728</v>
      </c>
    </row>
    <row r="69" spans="1:10" ht="16.5" x14ac:dyDescent="0.3">
      <c r="A69" s="4">
        <v>68</v>
      </c>
      <c r="B69" s="4" t="s">
        <v>134</v>
      </c>
      <c r="C69" s="4">
        <v>8</v>
      </c>
      <c r="D69" s="4">
        <v>3</v>
      </c>
      <c r="E69" s="4" t="s">
        <v>135</v>
      </c>
      <c r="F69" s="4">
        <v>12.5</v>
      </c>
      <c r="G69" s="4" t="s">
        <v>50</v>
      </c>
      <c r="H69" s="4">
        <v>6</v>
      </c>
      <c r="I69" s="5">
        <v>43149</v>
      </c>
      <c r="J69" s="4">
        <f>Products[[#This Row],[UnitPrice]]*Products[[#This Row],[OrderAmount]]</f>
        <v>75</v>
      </c>
    </row>
    <row r="70" spans="1:10" ht="16.5" x14ac:dyDescent="0.3">
      <c r="A70" s="4">
        <v>69</v>
      </c>
      <c r="B70" s="4" t="s">
        <v>136</v>
      </c>
      <c r="C70" s="4">
        <v>15</v>
      </c>
      <c r="D70" s="4">
        <v>4</v>
      </c>
      <c r="E70" s="4" t="s">
        <v>137</v>
      </c>
      <c r="F70" s="4">
        <v>36</v>
      </c>
      <c r="G70" s="4" t="s">
        <v>50</v>
      </c>
      <c r="H70" s="4">
        <v>26</v>
      </c>
      <c r="I70" s="5">
        <v>43055</v>
      </c>
      <c r="J70" s="4">
        <f>Products[[#This Row],[UnitPrice]]*Products[[#This Row],[OrderAmount]]</f>
        <v>936</v>
      </c>
    </row>
    <row r="71" spans="1:10" ht="16.5" x14ac:dyDescent="0.3">
      <c r="A71" s="4">
        <v>70</v>
      </c>
      <c r="B71" t="s">
        <v>138</v>
      </c>
      <c r="C71" s="4">
        <v>7</v>
      </c>
      <c r="D71" s="4">
        <v>1</v>
      </c>
      <c r="E71" s="4" t="s">
        <v>139</v>
      </c>
      <c r="F71" s="4">
        <v>15</v>
      </c>
      <c r="G71" s="4" t="s">
        <v>13</v>
      </c>
      <c r="H71" s="4">
        <v>15</v>
      </c>
      <c r="I71" s="5">
        <v>43055</v>
      </c>
      <c r="J71" s="4">
        <f>Products[[#This Row],[UnitPrice]]*Products[[#This Row],[OrderAmount]]</f>
        <v>225</v>
      </c>
    </row>
    <row r="72" spans="1:10" ht="16.5" x14ac:dyDescent="0.3">
      <c r="A72" s="4">
        <v>71</v>
      </c>
      <c r="B72" s="4" t="s">
        <v>85</v>
      </c>
      <c r="C72" s="4">
        <v>15</v>
      </c>
      <c r="D72" s="4">
        <v>4</v>
      </c>
      <c r="E72" s="4" t="s">
        <v>42</v>
      </c>
      <c r="F72" s="4">
        <v>21.5</v>
      </c>
      <c r="G72" s="4" t="s">
        <v>47</v>
      </c>
      <c r="H72" s="4">
        <v>26</v>
      </c>
      <c r="I72" s="5">
        <v>43055</v>
      </c>
      <c r="J72" s="4">
        <f>Products[[#This Row],[UnitPrice]]*Products[[#This Row],[OrderAmount]]</f>
        <v>559</v>
      </c>
    </row>
    <row r="73" spans="1:10" ht="16.5" x14ac:dyDescent="0.3">
      <c r="A73" s="4">
        <v>72</v>
      </c>
      <c r="B73" s="4" t="s">
        <v>87</v>
      </c>
      <c r="C73" s="4">
        <v>14</v>
      </c>
      <c r="D73" s="4">
        <v>4</v>
      </c>
      <c r="E73" s="4" t="s">
        <v>84</v>
      </c>
      <c r="F73" s="4">
        <v>34.799999999999997</v>
      </c>
      <c r="G73" s="4" t="s">
        <v>13</v>
      </c>
      <c r="H73" s="4">
        <v>14</v>
      </c>
      <c r="I73" s="5">
        <v>42954</v>
      </c>
      <c r="J73" s="4">
        <f>Products[[#This Row],[UnitPrice]]*Products[[#This Row],[OrderAmount]]</f>
        <v>487.19999999999993</v>
      </c>
    </row>
    <row r="74" spans="1:10" ht="16.5" x14ac:dyDescent="0.3">
      <c r="A74" s="4">
        <v>73</v>
      </c>
      <c r="B74" s="4" t="s">
        <v>88</v>
      </c>
      <c r="C74" s="4">
        <v>17</v>
      </c>
      <c r="D74" s="4">
        <v>8</v>
      </c>
      <c r="E74" s="4" t="s">
        <v>140</v>
      </c>
      <c r="F74" s="4">
        <v>15</v>
      </c>
      <c r="G74" s="4" t="s">
        <v>50</v>
      </c>
      <c r="H74" s="4">
        <v>101</v>
      </c>
      <c r="I74" s="5">
        <v>43259</v>
      </c>
      <c r="J74" s="4">
        <f>Products[[#This Row],[UnitPrice]]*Products[[#This Row],[OrderAmount]]</f>
        <v>1515</v>
      </c>
    </row>
    <row r="75" spans="1:10" ht="16.5" x14ac:dyDescent="0.3">
      <c r="A75" s="4">
        <v>74</v>
      </c>
      <c r="B75" s="4" t="s">
        <v>89</v>
      </c>
      <c r="C75" s="4">
        <v>4</v>
      </c>
      <c r="D75" s="4">
        <v>7</v>
      </c>
      <c r="E75" s="4" t="s">
        <v>124</v>
      </c>
      <c r="F75" s="4">
        <v>10</v>
      </c>
      <c r="G75" s="4" t="s">
        <v>13</v>
      </c>
      <c r="H75" s="4">
        <v>4</v>
      </c>
      <c r="I75" s="5">
        <v>42294</v>
      </c>
      <c r="J75" s="4">
        <f>Products[[#This Row],[UnitPrice]]*Products[[#This Row],[OrderAmount]]</f>
        <v>40</v>
      </c>
    </row>
    <row r="76" spans="1:10" ht="16.5" x14ac:dyDescent="0.3">
      <c r="A76" s="4">
        <v>75</v>
      </c>
      <c r="B76" s="4" t="s">
        <v>91</v>
      </c>
      <c r="C76" s="4">
        <v>12</v>
      </c>
      <c r="D76" s="4">
        <v>1</v>
      </c>
      <c r="E76" s="4" t="s">
        <v>141</v>
      </c>
      <c r="F76" s="4">
        <v>7.75</v>
      </c>
      <c r="G76" s="4" t="s">
        <v>50</v>
      </c>
      <c r="H76" s="4">
        <v>125</v>
      </c>
      <c r="I76" s="5">
        <v>42975</v>
      </c>
      <c r="J76" s="4">
        <f>Products[[#This Row],[UnitPrice]]*Products[[#This Row],[OrderAmount]]</f>
        <v>968.75</v>
      </c>
    </row>
    <row r="77" spans="1:10" ht="16.5" x14ac:dyDescent="0.3">
      <c r="A77" s="4">
        <v>76</v>
      </c>
      <c r="B77" s="4" t="s">
        <v>93</v>
      </c>
      <c r="C77" s="4">
        <v>23</v>
      </c>
      <c r="D77" s="4">
        <v>1</v>
      </c>
      <c r="E77" s="4" t="s">
        <v>142</v>
      </c>
      <c r="F77" s="4">
        <v>18</v>
      </c>
      <c r="G77" s="4" t="s">
        <v>28</v>
      </c>
      <c r="H77" s="4">
        <v>57</v>
      </c>
      <c r="I77" s="5">
        <v>43007</v>
      </c>
      <c r="J77" s="4">
        <f>Products[[#This Row],[UnitPrice]]*Products[[#This Row],[OrderAmount]]</f>
        <v>1026</v>
      </c>
    </row>
    <row r="78" spans="1:10" ht="16.5" x14ac:dyDescent="0.3">
      <c r="A78" s="4">
        <v>77</v>
      </c>
      <c r="B78" s="4" t="s">
        <v>143</v>
      </c>
      <c r="C78" s="4">
        <v>12</v>
      </c>
      <c r="D78" s="4">
        <v>2</v>
      </c>
      <c r="E78" s="4" t="s">
        <v>144</v>
      </c>
      <c r="F78" s="4">
        <v>13</v>
      </c>
      <c r="G78" s="4" t="s">
        <v>47</v>
      </c>
      <c r="H78" s="4">
        <v>32</v>
      </c>
      <c r="I78" s="5">
        <v>43007</v>
      </c>
      <c r="J78" s="4">
        <f>Products[[#This Row],[UnitPrice]]*Products[[#This Row],[OrderAmount]]</f>
        <v>416</v>
      </c>
    </row>
  </sheetData>
  <mergeCells count="2">
    <mergeCell ref="L1:M1"/>
    <mergeCell ref="L4:M4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15" sqref="A15"/>
    </sheetView>
  </sheetViews>
  <sheetFormatPr defaultRowHeight="16.5" x14ac:dyDescent="0.3"/>
  <cols>
    <col min="1" max="1" width="24.25" customWidth="1"/>
    <col min="2" max="3" width="14.75" customWidth="1"/>
    <col min="4" max="4" width="8.875" customWidth="1"/>
    <col min="5" max="5" width="12.875" customWidth="1"/>
    <col min="6" max="6" width="14.5" customWidth="1"/>
  </cols>
  <sheetData>
    <row r="1" spans="1:6" x14ac:dyDescent="0.3">
      <c r="A1" s="7" t="s">
        <v>145</v>
      </c>
      <c r="B1" s="7" t="s">
        <v>146</v>
      </c>
      <c r="C1" s="7" t="s">
        <v>147</v>
      </c>
      <c r="D1" s="7" t="s">
        <v>148</v>
      </c>
      <c r="E1" s="7" t="s">
        <v>149</v>
      </c>
      <c r="F1" s="7" t="s">
        <v>150</v>
      </c>
    </row>
    <row r="2" spans="1:6" x14ac:dyDescent="0.3">
      <c r="A2" s="7" t="s">
        <v>151</v>
      </c>
      <c r="B2" s="8">
        <v>12.99</v>
      </c>
      <c r="C2" s="7">
        <v>2</v>
      </c>
      <c r="D2" s="7">
        <f>B2*C2</f>
        <v>25.98</v>
      </c>
      <c r="E2" s="7">
        <f>7%*D2</f>
        <v>1.8186000000000002</v>
      </c>
      <c r="F2" s="7">
        <f>D2-E2</f>
        <v>24.1614</v>
      </c>
    </row>
    <row r="3" spans="1:6" x14ac:dyDescent="0.3">
      <c r="A3" s="7" t="s">
        <v>152</v>
      </c>
      <c r="B3" s="8">
        <v>8.99</v>
      </c>
      <c r="C3" s="7">
        <v>3</v>
      </c>
      <c r="D3" s="7">
        <f t="shared" ref="D3:D9" si="0">B3*C3</f>
        <v>26.97</v>
      </c>
      <c r="E3" s="7">
        <f t="shared" ref="E3:E9" si="1">7%*D3</f>
        <v>1.8879000000000001</v>
      </c>
      <c r="F3" s="7">
        <f t="shared" ref="F3:F9" si="2">D3-E3</f>
        <v>25.082099999999997</v>
      </c>
    </row>
    <row r="4" spans="1:6" x14ac:dyDescent="0.3">
      <c r="A4" s="7" t="s">
        <v>153</v>
      </c>
      <c r="B4" s="8">
        <v>9.99</v>
      </c>
      <c r="C4" s="7">
        <v>1</v>
      </c>
      <c r="D4" s="7">
        <f t="shared" si="0"/>
        <v>9.99</v>
      </c>
      <c r="E4" s="7">
        <f t="shared" si="1"/>
        <v>0.69930000000000003</v>
      </c>
      <c r="F4" s="7">
        <f t="shared" si="2"/>
        <v>9.2907000000000011</v>
      </c>
    </row>
    <row r="5" spans="1:6" x14ac:dyDescent="0.3">
      <c r="A5" s="7" t="s">
        <v>154</v>
      </c>
      <c r="B5" s="8">
        <v>19.989999999999998</v>
      </c>
      <c r="C5" s="7">
        <v>1</v>
      </c>
      <c r="D5" s="7">
        <f t="shared" si="0"/>
        <v>19.989999999999998</v>
      </c>
      <c r="E5" s="7">
        <f t="shared" si="1"/>
        <v>1.3993</v>
      </c>
      <c r="F5" s="7">
        <f t="shared" si="2"/>
        <v>18.590699999999998</v>
      </c>
    </row>
    <row r="6" spans="1:6" x14ac:dyDescent="0.3">
      <c r="A6" s="7" t="s">
        <v>155</v>
      </c>
      <c r="B6" s="8">
        <v>14.99</v>
      </c>
      <c r="C6" s="7">
        <v>3</v>
      </c>
      <c r="D6" s="7">
        <f t="shared" si="0"/>
        <v>44.97</v>
      </c>
      <c r="E6" s="7">
        <f t="shared" si="1"/>
        <v>3.1479000000000004</v>
      </c>
      <c r="F6" s="7">
        <f t="shared" si="2"/>
        <v>41.822099999999999</v>
      </c>
    </row>
    <row r="7" spans="1:6" x14ac:dyDescent="0.3">
      <c r="A7" s="7" t="s">
        <v>156</v>
      </c>
      <c r="B7" s="8">
        <v>12.5</v>
      </c>
      <c r="C7" s="7">
        <v>2</v>
      </c>
      <c r="D7" s="7">
        <f t="shared" si="0"/>
        <v>25</v>
      </c>
      <c r="E7" s="7">
        <f t="shared" si="1"/>
        <v>1.7500000000000002</v>
      </c>
      <c r="F7" s="7">
        <f t="shared" si="2"/>
        <v>23.25</v>
      </c>
    </row>
    <row r="8" spans="1:6" x14ac:dyDescent="0.3">
      <c r="A8" s="7" t="s">
        <v>157</v>
      </c>
      <c r="B8" s="8">
        <v>14.5</v>
      </c>
      <c r="C8" s="7">
        <v>1</v>
      </c>
      <c r="D8" s="7">
        <f t="shared" si="0"/>
        <v>14.5</v>
      </c>
      <c r="E8" s="7">
        <f t="shared" si="1"/>
        <v>1.0150000000000001</v>
      </c>
      <c r="F8" s="7">
        <f t="shared" si="2"/>
        <v>13.484999999999999</v>
      </c>
    </row>
    <row r="9" spans="1:6" x14ac:dyDescent="0.3">
      <c r="A9" s="7" t="s">
        <v>158</v>
      </c>
      <c r="B9" s="8">
        <v>19.989999999999998</v>
      </c>
      <c r="C9" s="7">
        <v>1</v>
      </c>
      <c r="D9" s="7">
        <f t="shared" si="0"/>
        <v>19.989999999999998</v>
      </c>
      <c r="E9" s="7">
        <f t="shared" si="1"/>
        <v>1.3993</v>
      </c>
      <c r="F9" s="7">
        <f t="shared" si="2"/>
        <v>18.590699999999998</v>
      </c>
    </row>
    <row r="10" spans="1:6" x14ac:dyDescent="0.3">
      <c r="A10" s="9" t="s">
        <v>9</v>
      </c>
      <c r="B10" s="10"/>
      <c r="C10" s="9"/>
      <c r="D10" s="9"/>
      <c r="E10" s="9"/>
      <c r="F10" s="9">
        <f>SUBTOTAL(109,F2:F9)</f>
        <v>174.27270000000001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19" sqref="F19"/>
    </sheetView>
  </sheetViews>
  <sheetFormatPr defaultRowHeight="16.5" x14ac:dyDescent="0.3"/>
  <cols>
    <col min="1" max="1" width="16.625" customWidth="1"/>
    <col min="2" max="2" width="5.875" customWidth="1"/>
    <col min="3" max="3" width="12.625" customWidth="1"/>
    <col min="4" max="4" width="11.875" customWidth="1"/>
  </cols>
  <sheetData>
    <row r="1" spans="1:4" x14ac:dyDescent="0.3">
      <c r="A1" t="s">
        <v>160</v>
      </c>
      <c r="B1" t="s">
        <v>161</v>
      </c>
      <c r="C1" t="s">
        <v>162</v>
      </c>
      <c r="D1" t="s">
        <v>163</v>
      </c>
    </row>
    <row r="2" spans="1:4" x14ac:dyDescent="0.3">
      <c r="A2" t="s">
        <v>164</v>
      </c>
      <c r="B2">
        <v>200</v>
      </c>
      <c r="C2">
        <v>8</v>
      </c>
      <c r="D2">
        <f t="shared" ref="D2:D7" si="0">B2/C2</f>
        <v>25</v>
      </c>
    </row>
    <row r="3" spans="1:4" x14ac:dyDescent="0.3">
      <c r="A3" t="s">
        <v>165</v>
      </c>
      <c r="B3">
        <v>150</v>
      </c>
      <c r="C3">
        <v>12</v>
      </c>
      <c r="D3">
        <f t="shared" si="0"/>
        <v>12.5</v>
      </c>
    </row>
    <row r="4" spans="1:4" x14ac:dyDescent="0.3">
      <c r="A4" t="s">
        <v>166</v>
      </c>
      <c r="B4">
        <v>300</v>
      </c>
      <c r="C4">
        <v>12</v>
      </c>
      <c r="D4">
        <f t="shared" si="0"/>
        <v>25</v>
      </c>
    </row>
    <row r="5" spans="1:4" x14ac:dyDescent="0.3">
      <c r="A5" t="s">
        <v>167</v>
      </c>
      <c r="B5">
        <v>250</v>
      </c>
      <c r="C5">
        <v>12</v>
      </c>
      <c r="D5">
        <f t="shared" si="0"/>
        <v>20.833333333333332</v>
      </c>
    </row>
    <row r="6" spans="1:4" x14ac:dyDescent="0.3">
      <c r="A6" t="s">
        <v>168</v>
      </c>
      <c r="B6">
        <v>500</v>
      </c>
      <c r="C6">
        <v>12</v>
      </c>
      <c r="D6">
        <f t="shared" si="0"/>
        <v>41.666666666666664</v>
      </c>
    </row>
    <row r="7" spans="1:4" x14ac:dyDescent="0.3">
      <c r="A7" t="s">
        <v>169</v>
      </c>
      <c r="B7">
        <v>15000</v>
      </c>
      <c r="C7">
        <v>36</v>
      </c>
      <c r="D7">
        <f t="shared" si="0"/>
        <v>416.66666666666669</v>
      </c>
    </row>
    <row r="8" spans="1:4" x14ac:dyDescent="0.3">
      <c r="A8" t="s">
        <v>159</v>
      </c>
      <c r="B8">
        <f>SUM(B2:B7)</f>
        <v>16400</v>
      </c>
      <c r="C8">
        <f>SUM(C2:C7)</f>
        <v>92</v>
      </c>
      <c r="D8">
        <f>SUM(D2:D7)</f>
        <v>541.66666666666674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 detail</vt:lpstr>
      <vt:lpstr>Toy order</vt:lpstr>
      <vt:lpstr>other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Le</dc:creator>
  <cp:lastModifiedBy>Van Le</cp:lastModifiedBy>
  <dcterms:created xsi:type="dcterms:W3CDTF">2019-03-18T02:58:38Z</dcterms:created>
  <dcterms:modified xsi:type="dcterms:W3CDTF">2019-03-18T03:05:34Z</dcterms:modified>
</cp:coreProperties>
</file>